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599" activeTab="0"/>
  </bookViews>
  <sheets>
    <sheet name="Press Add" sheetId="1" r:id="rId1"/>
  </sheets>
  <externalReferences>
    <externalReference r:id="rId4"/>
    <externalReference r:id="rId5"/>
  </externalReferences>
  <definedNames>
    <definedName name="_xlnm.Print_Area" localSheetId="0">'Press Add'!$B$2:$M$110</definedName>
  </definedNames>
  <calcPr fullCalcOnLoad="1"/>
</workbook>
</file>

<file path=xl/sharedStrings.xml><?xml version="1.0" encoding="utf-8"?>
<sst xmlns="http://schemas.openxmlformats.org/spreadsheetml/2006/main" count="157" uniqueCount="111">
  <si>
    <t>STATE BANK OF INDIA</t>
  </si>
  <si>
    <t>Particulars</t>
  </si>
  <si>
    <t>(a)</t>
  </si>
  <si>
    <t>(b)</t>
  </si>
  <si>
    <t>Income on Investments</t>
  </si>
  <si>
    <t>(c)</t>
  </si>
  <si>
    <t>(d)</t>
  </si>
  <si>
    <t>Others</t>
  </si>
  <si>
    <t>Other Income</t>
  </si>
  <si>
    <t>Interest Expended</t>
  </si>
  <si>
    <t>Other Operating Expenses</t>
  </si>
  <si>
    <t>(excluding Provisions and Contingencies)</t>
  </si>
  <si>
    <t>Analytical Ratios</t>
  </si>
  <si>
    <t>(ii)</t>
  </si>
  <si>
    <t>Capital Adequacy Ratio</t>
  </si>
  <si>
    <t>(iii)</t>
  </si>
  <si>
    <t>(not annualised)</t>
  </si>
  <si>
    <t>Quarter ended</t>
  </si>
  <si>
    <t>Year ended</t>
  </si>
  <si>
    <t>Net Profit</t>
  </si>
  <si>
    <t>(iv)</t>
  </si>
  <si>
    <t>(a)  Amount of gross non-performing assets</t>
  </si>
  <si>
    <t>(b)  Amount of net non-performing assets</t>
  </si>
  <si>
    <t>(c)  % of gross NPAs</t>
  </si>
  <si>
    <t>(d)  % of net NPAs</t>
  </si>
  <si>
    <t>(v)</t>
  </si>
  <si>
    <t>Return on Assets (Annualised)</t>
  </si>
  <si>
    <t>(Reviewed)</t>
  </si>
  <si>
    <t>(Audited)</t>
  </si>
  <si>
    <t>(Rs.in crores)</t>
  </si>
  <si>
    <t>Segment Revenue (income)</t>
  </si>
  <si>
    <t>a</t>
  </si>
  <si>
    <t>b</t>
  </si>
  <si>
    <t>Treasury Operations</t>
  </si>
  <si>
    <t>Total</t>
  </si>
  <si>
    <t xml:space="preserve">Particulars </t>
  </si>
  <si>
    <t>( Segment Assets and Liabilities are as on 31st March of the previous year )</t>
  </si>
  <si>
    <t>Percentage of shares held by Government of India</t>
  </si>
  <si>
    <t>Unaudited Segment-wise Revenue, Results and Capital Employed</t>
  </si>
  <si>
    <t>State Bank of India</t>
  </si>
  <si>
    <t xml:space="preserve">State Bank of India (Consolidated) </t>
  </si>
  <si>
    <t>Central Office, Mumbai - 400 021.</t>
  </si>
  <si>
    <t>Interest/discount on advances / bills</t>
  </si>
  <si>
    <t xml:space="preserve"> and other inter bank funds</t>
  </si>
  <si>
    <t xml:space="preserve">Interest on balances with Reserve Bank of India  </t>
  </si>
  <si>
    <t xml:space="preserve">        --- of which provisions for Non-performing assets</t>
  </si>
  <si>
    <t>TOTAL INCOME  (1+2)</t>
  </si>
  <si>
    <t xml:space="preserve">(i) </t>
  </si>
  <si>
    <t>TOTAL EXPENDITURE  (4) + (5)</t>
  </si>
  <si>
    <t xml:space="preserve">OPERATING PROFIT  (3 - 6) </t>
  </si>
  <si>
    <t>(before Provisions and Contingencies)</t>
  </si>
  <si>
    <t>Provisions (other than tax) and Contingencies (net of write-back)</t>
  </si>
  <si>
    <t xml:space="preserve">Exceptional Items </t>
  </si>
  <si>
    <t>Tax expenses</t>
  </si>
  <si>
    <t>Extraordinary items (net of tax expense)</t>
  </si>
  <si>
    <t>Paid-up equity share capital</t>
  </si>
  <si>
    <t>Reserves excluding Revaluation Reserves</t>
  </si>
  <si>
    <t xml:space="preserve"> (as per balance sheet of previous accounting year)</t>
  </si>
  <si>
    <t>(i)</t>
  </si>
  <si>
    <t xml:space="preserve">(a) Basic and diluted EPS before Extraordinary items (net of tax </t>
  </si>
  <si>
    <t>NPA Ratios</t>
  </si>
  <si>
    <t>Public Shareholding</t>
  </si>
  <si>
    <t xml:space="preserve">   ---   No. of shares</t>
  </si>
  <si>
    <t xml:space="preserve">   ---  Percentage of Shareholding</t>
  </si>
  <si>
    <t>Net Profit after Minority Interest</t>
  </si>
  <si>
    <t>S. K. BHATTACHARYYA</t>
  </si>
  <si>
    <t xml:space="preserve">      expense) </t>
  </si>
  <si>
    <t xml:space="preserve">(b) Basic and diluted EPS after Extraordinary items  </t>
  </si>
  <si>
    <t xml:space="preserve">       </t>
  </si>
  <si>
    <t>Profit from Ordinary Activities before tax (7-8-9)</t>
  </si>
  <si>
    <t>Net Profit from Ordinary Activities after tax (10-11)</t>
  </si>
  <si>
    <t>Net Profit for the period (12-13)</t>
  </si>
  <si>
    <t>Mumbai</t>
  </si>
  <si>
    <t xml:space="preserve">Date : </t>
  </si>
  <si>
    <t>Capital Employed (Segment Assets - Segment Liabilities)</t>
  </si>
  <si>
    <t xml:space="preserve"> (Face Value of Rs. 10 per share)</t>
  </si>
  <si>
    <t xml:space="preserve">Add / (Less) : Unallocated  </t>
  </si>
  <si>
    <t>Employee cost</t>
  </si>
  <si>
    <t>Earnings Per Share (EPS) (in Rs.)</t>
  </si>
  <si>
    <t>30.06.2008</t>
  </si>
  <si>
    <t>Share of Minority</t>
  </si>
  <si>
    <t>c</t>
  </si>
  <si>
    <t>Corporate / Wholesale Banking Operations</t>
  </si>
  <si>
    <t>Retail Banking Operations</t>
  </si>
  <si>
    <t xml:space="preserve">Operating Profit </t>
  </si>
  <si>
    <t>Less : Extraordinary Profit / Loss</t>
  </si>
  <si>
    <t>Less : Income Tax</t>
  </si>
  <si>
    <t>O. P. BHATT</t>
  </si>
  <si>
    <t>Chairman</t>
  </si>
  <si>
    <t>Interest Earned  (a) + (b) + (c) + (d)</t>
  </si>
  <si>
    <t>Operating Expenses   (i) + (ii)</t>
  </si>
  <si>
    <t xml:space="preserve"> UNAUDITED FINANCIAL RESULTS  FOR THE PERIOD ENDED 30TH JUNE 2009</t>
  </si>
  <si>
    <t>30.06.2009</t>
  </si>
  <si>
    <t>31.03.2009</t>
  </si>
  <si>
    <t>R.SRIDHARAN</t>
  </si>
  <si>
    <t xml:space="preserve">             MD &amp; GE (A&amp;S)</t>
  </si>
  <si>
    <t>Basel I</t>
  </si>
  <si>
    <t>Basel II</t>
  </si>
  <si>
    <t>Promotors and Promotor Group Shareholding</t>
  </si>
  <si>
    <t xml:space="preserve">(a) </t>
  </si>
  <si>
    <t>Pledged/Encumbered</t>
  </si>
  <si>
    <t>Number of Shares</t>
  </si>
  <si>
    <t>Non-encumbered</t>
  </si>
  <si>
    <t xml:space="preserve">Percentage of Shares (as a percentage of the total shareholding </t>
  </si>
  <si>
    <t xml:space="preserve">Percentage of Shares (as a percentage of the total share capital </t>
  </si>
  <si>
    <t>of the company)</t>
  </si>
  <si>
    <t>NIL</t>
  </si>
  <si>
    <t>The above results have been approved by the Central Board of  the Bank on the 30th July 2009 and were subjected to Review by the Auditors.</t>
  </si>
  <si>
    <t>30.07.2009                                                                          MD and CC &amp; RO</t>
  </si>
  <si>
    <t>of promoter and promotor group)</t>
  </si>
  <si>
    <t>Segment Results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</si>
</sst>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\ \ "/>
    <numFmt numFmtId="174" formatCode="0.00\ \ \ \ \ \ \ "/>
    <numFmt numFmtId="175" formatCode="0.0000"/>
    <numFmt numFmtId="176" formatCode="0.0"/>
    <numFmt numFmtId="177" formatCode="0.0%"/>
    <numFmt numFmtId="178" formatCode="0.000%"/>
    <numFmt numFmtId="179" formatCode="0.000000"/>
    <numFmt numFmtId="180" formatCode="0.00000"/>
  </numFmts>
  <fonts count="3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8"/>
      <name val="Century Gothic"/>
      <family val="2"/>
    </font>
    <font>
      <b/>
      <sz val="10"/>
      <name val="Century Gothic"/>
      <family val="2"/>
    </font>
    <font>
      <b/>
      <sz val="8.5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b/>
      <sz val="8"/>
      <name val="Century Gothic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5"/>
      <name val="MS Sans Serif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18" fillId="14" borderId="0" applyNumberFormat="0" applyBorder="0" applyAlignment="0" applyProtection="0"/>
    <xf numFmtId="0" fontId="22" fillId="15" borderId="1" applyNumberFormat="0" applyAlignment="0" applyProtection="0"/>
    <xf numFmtId="0" fontId="24" fillId="16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7" borderId="0" applyNumberFormat="0" applyBorder="0" applyAlignment="0" applyProtection="0"/>
    <xf numFmtId="0" fontId="0" fillId="4" borderId="7" applyNumberFormat="0" applyFont="0" applyAlignment="0" applyProtection="0"/>
    <xf numFmtId="0" fontId="21" fillId="15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48"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2" fontId="9" fillId="0" borderId="11" xfId="0" applyNumberFormat="1" applyFont="1" applyBorder="1" applyAlignment="1">
      <alignment vertical="center"/>
    </xf>
    <xf numFmtId="2" fontId="9" fillId="0" borderId="19" xfId="0" applyNumberFormat="1" applyFont="1" applyBorder="1" applyAlignment="1">
      <alignment vertical="center"/>
    </xf>
    <xf numFmtId="2" fontId="9" fillId="0" borderId="27" xfId="0" applyNumberFormat="1" applyFont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10" fontId="9" fillId="0" borderId="18" xfId="0" applyNumberFormat="1" applyFont="1" applyFill="1" applyBorder="1" applyAlignment="1">
      <alignment vertical="center"/>
    </xf>
    <xf numFmtId="0" fontId="9" fillId="0" borderId="33" xfId="0" applyFont="1" applyBorder="1" applyAlignment="1">
      <alignment vertical="center"/>
    </xf>
    <xf numFmtId="10" fontId="9" fillId="0" borderId="19" xfId="0" applyNumberFormat="1" applyFont="1" applyFill="1" applyBorder="1" applyAlignment="1">
      <alignment vertical="center"/>
    </xf>
    <xf numFmtId="0" fontId="9" fillId="0" borderId="3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9" fillId="0" borderId="35" xfId="0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36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8" fillId="0" borderId="37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6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40" xfId="0" applyFont="1" applyBorder="1" applyAlignment="1">
      <alignment horizontal="right"/>
    </xf>
    <xf numFmtId="0" fontId="9" fillId="0" borderId="41" xfId="0" applyFont="1" applyFill="1" applyBorder="1" applyAlignment="1">
      <alignment horizontal="right"/>
    </xf>
    <xf numFmtId="0" fontId="9" fillId="0" borderId="42" xfId="0" applyFont="1" applyFill="1" applyBorder="1" applyAlignment="1">
      <alignment horizontal="right"/>
    </xf>
    <xf numFmtId="0" fontId="9" fillId="0" borderId="43" xfId="0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44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9" fillId="0" borderId="45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vertical="center"/>
    </xf>
    <xf numFmtId="0" fontId="9" fillId="0" borderId="16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9" fillId="0" borderId="16" xfId="0" applyFont="1" applyFill="1" applyBorder="1" applyAlignment="1">
      <alignment horizontal="right" vertical="center"/>
    </xf>
    <xf numFmtId="10" fontId="9" fillId="0" borderId="11" xfId="59" applyNumberFormat="1" applyFont="1" applyFill="1" applyBorder="1" applyAlignment="1">
      <alignment horizontal="right" vertical="center"/>
    </xf>
    <xf numFmtId="10" fontId="9" fillId="0" borderId="18" xfId="59" applyNumberFormat="1" applyFont="1" applyBorder="1" applyAlignment="1">
      <alignment vertical="center"/>
    </xf>
    <xf numFmtId="0" fontId="9" fillId="18" borderId="21" xfId="0" applyFont="1" applyFill="1" applyBorder="1" applyAlignment="1">
      <alignment horizontal="right" vertical="center"/>
    </xf>
    <xf numFmtId="0" fontId="9" fillId="18" borderId="27" xfId="0" applyFont="1" applyFill="1" applyBorder="1" applyAlignment="1">
      <alignment horizontal="right" vertical="center"/>
    </xf>
    <xf numFmtId="10" fontId="9" fillId="0" borderId="19" xfId="59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right" vertical="center"/>
    </xf>
    <xf numFmtId="0" fontId="9" fillId="0" borderId="19" xfId="0" applyFont="1" applyFill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9" fillId="18" borderId="16" xfId="0" applyFont="1" applyFill="1" applyBorder="1" applyAlignment="1">
      <alignment vertical="center"/>
    </xf>
    <xf numFmtId="0" fontId="9" fillId="18" borderId="11" xfId="0" applyFont="1" applyFill="1" applyBorder="1" applyAlignment="1">
      <alignment vertical="center"/>
    </xf>
    <xf numFmtId="0" fontId="9" fillId="18" borderId="19" xfId="0" applyFont="1" applyFill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2" fontId="9" fillId="0" borderId="50" xfId="0" applyNumberFormat="1" applyFont="1" applyBorder="1" applyAlignment="1">
      <alignment vertical="center"/>
    </xf>
    <xf numFmtId="2" fontId="9" fillId="0" borderId="51" xfId="0" applyNumberFormat="1" applyFont="1" applyBorder="1" applyAlignment="1">
      <alignment vertical="center"/>
    </xf>
    <xf numFmtId="2" fontId="9" fillId="0" borderId="52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9" fillId="15" borderId="17" xfId="0" applyFont="1" applyFill="1" applyBorder="1" applyAlignment="1">
      <alignment horizontal="center"/>
    </xf>
    <xf numFmtId="0" fontId="9" fillId="15" borderId="22" xfId="0" applyFont="1" applyFill="1" applyBorder="1" applyAlignment="1">
      <alignment horizontal="center" vertical="center"/>
    </xf>
    <xf numFmtId="0" fontId="9" fillId="15" borderId="21" xfId="0" applyFont="1" applyFill="1" applyBorder="1" applyAlignment="1">
      <alignment horizontal="right" vertical="center"/>
    </xf>
    <xf numFmtId="0" fontId="9" fillId="15" borderId="27" xfId="0" applyFont="1" applyFill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10" fontId="9" fillId="0" borderId="0" xfId="0" applyNumberFormat="1" applyFont="1" applyFill="1" applyBorder="1" applyAlignment="1">
      <alignment vertical="center"/>
    </xf>
    <xf numFmtId="0" fontId="9" fillId="0" borderId="56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10" fontId="9" fillId="0" borderId="25" xfId="0" applyNumberFormat="1" applyFont="1" applyFill="1" applyBorder="1" applyAlignment="1">
      <alignment vertical="center"/>
    </xf>
    <xf numFmtId="0" fontId="9" fillId="18" borderId="57" xfId="0" applyFont="1" applyFill="1" applyBorder="1" applyAlignment="1">
      <alignment vertical="center"/>
    </xf>
    <xf numFmtId="0" fontId="9" fillId="18" borderId="22" xfId="0" applyFont="1" applyFill="1" applyBorder="1" applyAlignment="1">
      <alignment vertical="center"/>
    </xf>
    <xf numFmtId="0" fontId="9" fillId="18" borderId="24" xfId="0" applyFont="1" applyFill="1" applyBorder="1" applyAlignment="1">
      <alignment vertical="center"/>
    </xf>
    <xf numFmtId="0" fontId="9" fillId="0" borderId="58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59" xfId="0" applyFont="1" applyBorder="1" applyAlignment="1">
      <alignment vertical="center"/>
    </xf>
    <xf numFmtId="0" fontId="9" fillId="15" borderId="0" xfId="0" applyFont="1" applyFill="1" applyBorder="1" applyAlignment="1">
      <alignment vertical="center"/>
    </xf>
    <xf numFmtId="0" fontId="9" fillId="15" borderId="47" xfId="0" applyFont="1" applyFill="1" applyBorder="1" applyAlignment="1">
      <alignment vertical="center"/>
    </xf>
    <xf numFmtId="10" fontId="9" fillId="0" borderId="17" xfId="0" applyNumberFormat="1" applyFont="1" applyFill="1" applyBorder="1" applyAlignment="1">
      <alignment vertical="center"/>
    </xf>
    <xf numFmtId="10" fontId="9" fillId="0" borderId="35" xfId="0" applyNumberFormat="1" applyFont="1" applyFill="1" applyBorder="1" applyAlignment="1">
      <alignment vertical="center"/>
    </xf>
    <xf numFmtId="10" fontId="9" fillId="0" borderId="59" xfId="0" applyNumberFormat="1" applyFont="1" applyFill="1" applyBorder="1" applyAlignment="1">
      <alignment vertical="center"/>
    </xf>
    <xf numFmtId="10" fontId="9" fillId="0" borderId="11" xfId="0" applyNumberFormat="1" applyFont="1" applyFill="1" applyBorder="1" applyAlignment="1">
      <alignment vertical="center"/>
    </xf>
    <xf numFmtId="10" fontId="9" fillId="0" borderId="31" xfId="0" applyNumberFormat="1" applyFont="1" applyFill="1" applyBorder="1" applyAlignment="1">
      <alignment vertical="center"/>
    </xf>
    <xf numFmtId="0" fontId="9" fillId="15" borderId="59" xfId="0" applyFont="1" applyFill="1" applyBorder="1" applyAlignment="1">
      <alignment vertical="center"/>
    </xf>
    <xf numFmtId="0" fontId="9" fillId="15" borderId="31" xfId="0" applyFont="1" applyFill="1" applyBorder="1" applyAlignment="1">
      <alignment vertical="center"/>
    </xf>
    <xf numFmtId="0" fontId="9" fillId="15" borderId="60" xfId="0" applyFont="1" applyFill="1" applyBorder="1" applyAlignment="1">
      <alignment vertical="center"/>
    </xf>
    <xf numFmtId="2" fontId="8" fillId="0" borderId="16" xfId="0" applyNumberFormat="1" applyFont="1" applyBorder="1" applyAlignment="1">
      <alignment vertical="center"/>
    </xf>
    <xf numFmtId="2" fontId="8" fillId="0" borderId="11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61" xfId="0" applyFont="1" applyFill="1" applyBorder="1" applyAlignment="1">
      <alignment horizontal="center"/>
    </xf>
    <xf numFmtId="0" fontId="9" fillId="0" borderId="62" xfId="0" applyFont="1" applyFill="1" applyBorder="1" applyAlignment="1">
      <alignment horizontal="center"/>
    </xf>
    <xf numFmtId="2" fontId="9" fillId="0" borderId="63" xfId="0" applyNumberFormat="1" applyFont="1" applyBorder="1" applyAlignment="1">
      <alignment horizontal="center" vertical="center"/>
    </xf>
    <xf numFmtId="2" fontId="9" fillId="0" borderId="64" xfId="0" applyNumberFormat="1" applyFont="1" applyBorder="1" applyAlignment="1">
      <alignment horizontal="center" vertical="center"/>
    </xf>
    <xf numFmtId="2" fontId="9" fillId="0" borderId="65" xfId="0" applyNumberFormat="1" applyFont="1" applyBorder="1" applyAlignment="1">
      <alignment horizontal="center" vertical="center"/>
    </xf>
    <xf numFmtId="2" fontId="9" fillId="0" borderId="66" xfId="0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0" fontId="9" fillId="0" borderId="17" xfId="0" applyNumberFormat="1" applyFont="1" applyFill="1" applyBorder="1" applyAlignment="1">
      <alignment horizontal="center" vertical="center"/>
    </xf>
    <xf numFmtId="10" fontId="9" fillId="0" borderId="35" xfId="0" applyNumberFormat="1" applyFont="1" applyFill="1" applyBorder="1" applyAlignment="1">
      <alignment horizontal="center" vertical="center"/>
    </xf>
    <xf numFmtId="10" fontId="9" fillId="0" borderId="59" xfId="0" applyNumberFormat="1" applyFont="1" applyFill="1" applyBorder="1" applyAlignment="1">
      <alignment horizontal="center" vertical="center"/>
    </xf>
    <xf numFmtId="10" fontId="9" fillId="0" borderId="11" xfId="0" applyNumberFormat="1" applyFont="1" applyFill="1" applyBorder="1" applyAlignment="1">
      <alignment horizontal="center" vertical="center"/>
    </xf>
    <xf numFmtId="10" fontId="9" fillId="0" borderId="0" xfId="0" applyNumberFormat="1" applyFont="1" applyFill="1" applyBorder="1" applyAlignment="1">
      <alignment horizontal="center" vertical="center"/>
    </xf>
    <xf numFmtId="10" fontId="9" fillId="0" borderId="31" xfId="0" applyNumberFormat="1" applyFont="1" applyFill="1" applyBorder="1" applyAlignment="1">
      <alignment horizontal="center" vertical="center"/>
    </xf>
    <xf numFmtId="10" fontId="9" fillId="0" borderId="22" xfId="0" applyNumberFormat="1" applyFont="1" applyFill="1" applyBorder="1" applyAlignment="1">
      <alignment horizontal="center" vertical="center"/>
    </xf>
    <xf numFmtId="10" fontId="9" fillId="0" borderId="45" xfId="0" applyNumberFormat="1" applyFont="1" applyFill="1" applyBorder="1" applyAlignment="1">
      <alignment horizontal="center" vertical="center"/>
    </xf>
    <xf numFmtId="10" fontId="9" fillId="0" borderId="69" xfId="0" applyNumberFormat="1" applyFont="1" applyFill="1" applyBorder="1" applyAlignment="1">
      <alignment horizontal="center" vertical="center"/>
    </xf>
    <xf numFmtId="2" fontId="8" fillId="0" borderId="18" xfId="0" applyNumberFormat="1" applyFont="1" applyBorder="1" applyAlignment="1">
      <alignment vertical="center"/>
    </xf>
    <xf numFmtId="2" fontId="8" fillId="0" borderId="21" xfId="0" applyNumberFormat="1" applyFont="1" applyBorder="1" applyAlignment="1">
      <alignment vertical="center"/>
    </xf>
    <xf numFmtId="2" fontId="8" fillId="0" borderId="27" xfId="0" applyNumberFormat="1" applyFont="1" applyBorder="1" applyAlignment="1">
      <alignment vertical="center"/>
    </xf>
    <xf numFmtId="2" fontId="8" fillId="0" borderId="19" xfId="0" applyNumberFormat="1" applyFont="1" applyBorder="1" applyAlignment="1">
      <alignment vertical="center"/>
    </xf>
    <xf numFmtId="2" fontId="8" fillId="0" borderId="16" xfId="0" applyNumberFormat="1" applyFont="1" applyFill="1" applyBorder="1" applyAlignment="1">
      <alignment vertical="center"/>
    </xf>
    <xf numFmtId="2" fontId="8" fillId="0" borderId="21" xfId="0" applyNumberFormat="1" applyFont="1" applyFill="1" applyBorder="1" applyAlignment="1">
      <alignment vertical="center"/>
    </xf>
    <xf numFmtId="2" fontId="8" fillId="0" borderId="27" xfId="0" applyNumberFormat="1" applyFont="1" applyFill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2" fontId="8" fillId="0" borderId="70" xfId="0" applyNumberFormat="1" applyFont="1" applyBorder="1" applyAlignment="1">
      <alignment vertical="center"/>
    </xf>
    <xf numFmtId="2" fontId="8" fillId="0" borderId="28" xfId="0" applyNumberFormat="1" applyFont="1" applyBorder="1" applyAlignment="1">
      <alignment vertical="center"/>
    </xf>
    <xf numFmtId="2" fontId="8" fillId="0" borderId="71" xfId="0" applyNumberFormat="1" applyFont="1" applyBorder="1" applyAlignment="1">
      <alignment vertical="center"/>
    </xf>
    <xf numFmtId="2" fontId="8" fillId="0" borderId="61" xfId="0" applyNumberFormat="1" applyFont="1" applyBorder="1" applyAlignment="1">
      <alignment vertical="center"/>
    </xf>
    <xf numFmtId="2" fontId="8" fillId="0" borderId="72" xfId="0" applyNumberFormat="1" applyFont="1" applyBorder="1" applyAlignment="1">
      <alignment vertical="center"/>
    </xf>
    <xf numFmtId="2" fontId="8" fillId="0" borderId="73" xfId="0" applyNumberFormat="1" applyFont="1" applyBorder="1" applyAlignment="1">
      <alignment vertical="center"/>
    </xf>
    <xf numFmtId="2" fontId="8" fillId="0" borderId="43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2" fontId="8" fillId="0" borderId="12" xfId="0" applyNumberFormat="1" applyFont="1" applyBorder="1" applyAlignment="1">
      <alignment vertical="center"/>
    </xf>
    <xf numFmtId="2" fontId="8" fillId="0" borderId="44" xfId="0" applyNumberFormat="1" applyFont="1" applyBorder="1" applyAlignment="1">
      <alignment vertical="center"/>
    </xf>
    <xf numFmtId="2" fontId="8" fillId="0" borderId="20" xfId="0" applyNumberFormat="1" applyFont="1" applyBorder="1" applyAlignment="1">
      <alignment vertical="center"/>
    </xf>
    <xf numFmtId="2" fontId="8" fillId="0" borderId="13" xfId="0" applyNumberFormat="1" applyFont="1" applyBorder="1" applyAlignment="1">
      <alignment vertical="center"/>
    </xf>
    <xf numFmtId="2" fontId="8" fillId="0" borderId="57" xfId="0" applyNumberFormat="1" applyFont="1" applyFill="1" applyBorder="1" applyAlignment="1">
      <alignment vertical="center"/>
    </xf>
    <xf numFmtId="2" fontId="8" fillId="0" borderId="22" xfId="0" applyNumberFormat="1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2" fontId="8" fillId="0" borderId="74" xfId="0" applyNumberFormat="1" applyFont="1" applyFill="1" applyBorder="1" applyAlignment="1">
      <alignment vertical="center"/>
    </xf>
    <xf numFmtId="2" fontId="8" fillId="0" borderId="25" xfId="0" applyNumberFormat="1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2" fontId="8" fillId="0" borderId="11" xfId="0" applyNumberFormat="1" applyFont="1" applyFill="1" applyBorder="1" applyAlignment="1">
      <alignment vertical="center"/>
    </xf>
    <xf numFmtId="2" fontId="8" fillId="0" borderId="23" xfId="0" applyNumberFormat="1" applyFont="1" applyBorder="1" applyAlignment="1">
      <alignment vertical="center"/>
    </xf>
    <xf numFmtId="2" fontId="8" fillId="0" borderId="45" xfId="0" applyNumberFormat="1" applyFont="1" applyFill="1" applyBorder="1" applyAlignment="1">
      <alignment vertical="center"/>
    </xf>
    <xf numFmtId="2" fontId="8" fillId="0" borderId="25" xfId="0" applyNumberFormat="1" applyFont="1" applyFill="1" applyBorder="1" applyAlignment="1">
      <alignment vertical="center"/>
    </xf>
    <xf numFmtId="2" fontId="8" fillId="0" borderId="24" xfId="0" applyNumberFormat="1" applyFont="1" applyBorder="1" applyAlignment="1">
      <alignment vertical="center"/>
    </xf>
    <xf numFmtId="2" fontId="8" fillId="0" borderId="43" xfId="0" applyNumberFormat="1" applyFont="1" applyFill="1" applyBorder="1" applyAlignment="1">
      <alignment vertical="center"/>
    </xf>
    <xf numFmtId="2" fontId="8" fillId="0" borderId="17" xfId="0" applyNumberFormat="1" applyFont="1" applyFill="1" applyBorder="1" applyAlignment="1">
      <alignment vertical="center"/>
    </xf>
    <xf numFmtId="2" fontId="8" fillId="0" borderId="12" xfId="0" applyNumberFormat="1" applyFont="1" applyFill="1" applyBorder="1" applyAlignment="1">
      <alignment vertical="center"/>
    </xf>
    <xf numFmtId="2" fontId="8" fillId="0" borderId="35" xfId="0" applyNumberFormat="1" applyFont="1" applyBorder="1" applyAlignment="1">
      <alignment vertical="center"/>
    </xf>
    <xf numFmtId="2" fontId="8" fillId="0" borderId="57" xfId="0" applyNumberFormat="1" applyFont="1" applyBorder="1" applyAlignment="1">
      <alignment vertical="center"/>
    </xf>
    <xf numFmtId="2" fontId="8" fillId="0" borderId="45" xfId="0" applyNumberFormat="1" applyFont="1" applyBorder="1" applyAlignment="1">
      <alignment vertical="center"/>
    </xf>
    <xf numFmtId="2" fontId="8" fillId="0" borderId="18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19" xfId="0" applyNumberFormat="1" applyFont="1" applyFill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75" xfId="0" applyNumberFormat="1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18" xfId="0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right"/>
    </xf>
    <xf numFmtId="2" fontId="8" fillId="0" borderId="27" xfId="0" applyNumberFormat="1" applyFont="1" applyFill="1" applyBorder="1" applyAlignment="1">
      <alignment horizontal="right"/>
    </xf>
    <xf numFmtId="0" fontId="8" fillId="0" borderId="19" xfId="0" applyFont="1" applyFill="1" applyBorder="1" applyAlignment="1">
      <alignment horizontal="right" vertical="center"/>
    </xf>
    <xf numFmtId="10" fontId="8" fillId="0" borderId="16" xfId="59" applyNumberFormat="1" applyFont="1" applyFill="1" applyBorder="1" applyAlignment="1">
      <alignment horizontal="right"/>
    </xf>
    <xf numFmtId="10" fontId="8" fillId="0" borderId="11" xfId="59" applyNumberFormat="1" applyFont="1" applyBorder="1" applyAlignment="1">
      <alignment horizontal="right"/>
    </xf>
    <xf numFmtId="10" fontId="8" fillId="0" borderId="18" xfId="0" applyNumberFormat="1" applyFont="1" applyBorder="1" applyAlignment="1">
      <alignment vertical="center"/>
    </xf>
    <xf numFmtId="10" fontId="8" fillId="0" borderId="0" xfId="59" applyNumberFormat="1" applyFont="1" applyFill="1" applyBorder="1" applyAlignment="1">
      <alignment horizontal="right"/>
    </xf>
    <xf numFmtId="10" fontId="8" fillId="0" borderId="27" xfId="59" applyNumberFormat="1" applyFont="1" applyFill="1" applyBorder="1" applyAlignment="1">
      <alignment horizontal="right"/>
    </xf>
    <xf numFmtId="10" fontId="8" fillId="0" borderId="19" xfId="0" applyNumberFormat="1" applyFont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right" vertical="top" wrapText="1"/>
    </xf>
    <xf numFmtId="2" fontId="8" fillId="0" borderId="11" xfId="0" applyNumberFormat="1" applyFont="1" applyBorder="1" applyAlignment="1">
      <alignment horizontal="right" vertical="top" wrapText="1"/>
    </xf>
    <xf numFmtId="2" fontId="8" fillId="0" borderId="0" xfId="0" applyNumberFormat="1" applyFont="1" applyFill="1" applyBorder="1" applyAlignment="1">
      <alignment horizontal="right" vertical="top" wrapText="1"/>
    </xf>
    <xf numFmtId="2" fontId="8" fillId="0" borderId="27" xfId="0" applyNumberFormat="1" applyFont="1" applyFill="1" applyBorder="1" applyAlignment="1">
      <alignment horizontal="right" vertical="top" wrapText="1"/>
    </xf>
    <xf numFmtId="10" fontId="8" fillId="0" borderId="16" xfId="59" applyNumberFormat="1" applyFont="1" applyBorder="1" applyAlignment="1">
      <alignment horizontal="right" vertical="center"/>
    </xf>
    <xf numFmtId="10" fontId="8" fillId="0" borderId="11" xfId="59" applyNumberFormat="1" applyFont="1" applyBorder="1" applyAlignment="1">
      <alignment horizontal="right" vertical="center"/>
    </xf>
    <xf numFmtId="10" fontId="8" fillId="0" borderId="18" xfId="59" applyNumberFormat="1" applyFont="1" applyBorder="1" applyAlignment="1">
      <alignment horizontal="right" vertical="center"/>
    </xf>
    <xf numFmtId="10" fontId="8" fillId="0" borderId="19" xfId="59" applyNumberFormat="1" applyFont="1" applyBorder="1" applyAlignment="1">
      <alignment horizontal="right" vertical="center"/>
    </xf>
    <xf numFmtId="10" fontId="8" fillId="0" borderId="11" xfId="59" applyNumberFormat="1" applyFont="1" applyFill="1" applyBorder="1" applyAlignment="1">
      <alignment horizontal="right" vertical="center"/>
    </xf>
    <xf numFmtId="10" fontId="8" fillId="0" borderId="18" xfId="59" applyNumberFormat="1" applyFont="1" applyBorder="1" applyAlignment="1">
      <alignment vertical="center"/>
    </xf>
    <xf numFmtId="0" fontId="8" fillId="0" borderId="11" xfId="59" applyNumberFormat="1" applyFont="1" applyFill="1" applyBorder="1" applyAlignment="1">
      <alignment horizontal="right" vertical="center"/>
    </xf>
    <xf numFmtId="2" fontId="8" fillId="0" borderId="16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2" fontId="8" fillId="0" borderId="21" xfId="0" applyNumberFormat="1" applyFont="1" applyFill="1" applyBorder="1" applyAlignment="1">
      <alignment horizontal="right" vertical="center"/>
    </xf>
    <xf numFmtId="0" fontId="8" fillId="0" borderId="27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10" fontId="8" fillId="0" borderId="16" xfId="0" applyNumberFormat="1" applyFont="1" applyBorder="1" applyAlignment="1">
      <alignment vertical="center"/>
    </xf>
    <xf numFmtId="10" fontId="8" fillId="0" borderId="27" xfId="59" applyNumberFormat="1" applyFont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10" fontId="8" fillId="0" borderId="74" xfId="0" applyNumberFormat="1" applyFont="1" applyFill="1" applyBorder="1" applyAlignment="1">
      <alignment vertical="center"/>
    </xf>
    <xf numFmtId="10" fontId="8" fillId="0" borderId="25" xfId="0" applyNumberFormat="1" applyFont="1" applyFill="1" applyBorder="1" applyAlignment="1">
      <alignment vertical="center"/>
    </xf>
    <xf numFmtId="10" fontId="8" fillId="0" borderId="42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0" fillId="0" borderId="27" xfId="0" applyFont="1" applyBorder="1" applyAlignment="1">
      <alignment vertical="center"/>
    </xf>
    <xf numFmtId="10" fontId="8" fillId="0" borderId="27" xfId="0" applyNumberFormat="1" applyFont="1" applyFill="1" applyBorder="1" applyAlignment="1">
      <alignment vertical="center"/>
    </xf>
    <xf numFmtId="2" fontId="8" fillId="0" borderId="75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9Jun\09JUNPF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9Jun\09-Jun%20Segmen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PFT09"/>
      <sheetName val="DATA"/>
      <sheetName val="APP0609"/>
      <sheetName val="PLJUN09"/>
      <sheetName val="CAOPFT0609"/>
      <sheetName val="PLFO060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gmental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10"/>
  <sheetViews>
    <sheetView tabSelected="1" zoomScalePageLayoutView="0" workbookViewId="0" topLeftCell="A50">
      <selection activeCell="H13" sqref="H13"/>
    </sheetView>
  </sheetViews>
  <sheetFormatPr defaultColWidth="9.140625" defaultRowHeight="12.75"/>
  <cols>
    <col min="1" max="1" width="4.00390625" style="0" customWidth="1"/>
    <col min="2" max="3" width="2.8515625" style="0" customWidth="1"/>
    <col min="4" max="4" width="3.57421875" style="0" customWidth="1"/>
    <col min="5" max="5" width="52.28125" style="0" bestFit="1" customWidth="1"/>
    <col min="6" max="11" width="13.7109375" style="0" customWidth="1"/>
    <col min="12" max="12" width="1.57421875" style="0" customWidth="1"/>
    <col min="13" max="13" width="3.7109375" style="0" customWidth="1"/>
  </cols>
  <sheetData>
    <row r="1" ht="13.5" thickBot="1"/>
    <row r="2" spans="2:13" ht="23.25" thickTop="1">
      <c r="B2" s="51"/>
      <c r="C2" s="139" t="s">
        <v>0</v>
      </c>
      <c r="D2" s="139"/>
      <c r="E2" s="139"/>
      <c r="F2" s="139"/>
      <c r="G2" s="139"/>
      <c r="H2" s="139"/>
      <c r="I2" s="139"/>
      <c r="J2" s="139"/>
      <c r="K2" s="139"/>
      <c r="L2" s="1"/>
      <c r="M2" s="49"/>
    </row>
    <row r="3" spans="2:13" ht="15">
      <c r="B3" s="52"/>
      <c r="C3" s="140" t="s">
        <v>41</v>
      </c>
      <c r="D3" s="140"/>
      <c r="E3" s="140"/>
      <c r="F3" s="140"/>
      <c r="G3" s="140"/>
      <c r="H3" s="140"/>
      <c r="I3" s="140"/>
      <c r="J3" s="140"/>
      <c r="K3" s="140"/>
      <c r="L3" s="2"/>
      <c r="M3" s="53"/>
    </row>
    <row r="4" spans="2:13" ht="12.75">
      <c r="B4" s="52"/>
      <c r="C4" s="54"/>
      <c r="D4" s="54"/>
      <c r="E4" s="54"/>
      <c r="F4" s="54"/>
      <c r="G4" s="54"/>
      <c r="H4" s="54"/>
      <c r="I4" s="54"/>
      <c r="J4" s="2"/>
      <c r="K4" s="2"/>
      <c r="L4" s="55"/>
      <c r="M4" s="52"/>
    </row>
    <row r="5" spans="2:13" ht="14.25">
      <c r="B5" s="52"/>
      <c r="C5" s="141" t="s">
        <v>91</v>
      </c>
      <c r="D5" s="141"/>
      <c r="E5" s="141"/>
      <c r="F5" s="141"/>
      <c r="G5" s="141"/>
      <c r="H5" s="141"/>
      <c r="I5" s="141"/>
      <c r="J5" s="141"/>
      <c r="K5" s="141"/>
      <c r="L5" s="56"/>
      <c r="M5" s="52"/>
    </row>
    <row r="6" spans="2:13" ht="14.25" thickBot="1">
      <c r="B6" s="52"/>
      <c r="C6" s="2"/>
      <c r="D6" s="2"/>
      <c r="E6" s="2"/>
      <c r="F6" s="2"/>
      <c r="G6" s="2"/>
      <c r="H6" s="56"/>
      <c r="I6" s="56"/>
      <c r="J6" s="56"/>
      <c r="K6" s="3" t="s">
        <v>29</v>
      </c>
      <c r="L6" s="56"/>
      <c r="M6" s="52"/>
    </row>
    <row r="7" spans="2:13" ht="13.5" thickTop="1">
      <c r="B7" s="52"/>
      <c r="C7" s="57"/>
      <c r="D7" s="58"/>
      <c r="E7" s="59"/>
      <c r="F7" s="144" t="s">
        <v>39</v>
      </c>
      <c r="G7" s="145"/>
      <c r="H7" s="146"/>
      <c r="I7" s="144" t="s">
        <v>40</v>
      </c>
      <c r="J7" s="145"/>
      <c r="K7" s="147"/>
      <c r="L7" s="56"/>
      <c r="M7" s="52"/>
    </row>
    <row r="8" spans="2:13" ht="14.25" customHeight="1">
      <c r="B8" s="52"/>
      <c r="C8" s="24"/>
      <c r="D8" s="4"/>
      <c r="E8" s="60"/>
      <c r="F8" s="142" t="s">
        <v>17</v>
      </c>
      <c r="G8" s="143"/>
      <c r="H8" s="5" t="s">
        <v>18</v>
      </c>
      <c r="I8" s="142" t="s">
        <v>17</v>
      </c>
      <c r="J8" s="143"/>
      <c r="K8" s="6" t="s">
        <v>18</v>
      </c>
      <c r="L8" s="56"/>
      <c r="M8" s="52"/>
    </row>
    <row r="9" spans="2:13" ht="12.75">
      <c r="B9" s="52"/>
      <c r="C9" s="24"/>
      <c r="D9" s="148" t="s">
        <v>1</v>
      </c>
      <c r="E9" s="149"/>
      <c r="F9" s="9" t="s">
        <v>92</v>
      </c>
      <c r="G9" s="10" t="s">
        <v>79</v>
      </c>
      <c r="H9" s="11" t="s">
        <v>93</v>
      </c>
      <c r="I9" s="9" t="s">
        <v>92</v>
      </c>
      <c r="J9" s="10" t="s">
        <v>79</v>
      </c>
      <c r="K9" s="12" t="s">
        <v>93</v>
      </c>
      <c r="L9" s="56"/>
      <c r="M9" s="52"/>
    </row>
    <row r="10" spans="2:13" ht="12.75">
      <c r="B10" s="52"/>
      <c r="C10" s="32"/>
      <c r="D10" s="33"/>
      <c r="E10" s="61"/>
      <c r="F10" s="16" t="s">
        <v>27</v>
      </c>
      <c r="G10" s="17" t="s">
        <v>27</v>
      </c>
      <c r="H10" s="18" t="s">
        <v>28</v>
      </c>
      <c r="I10" s="16" t="s">
        <v>27</v>
      </c>
      <c r="J10" s="17" t="s">
        <v>27</v>
      </c>
      <c r="K10" s="19" t="s">
        <v>28</v>
      </c>
      <c r="L10" s="56"/>
      <c r="M10" s="52"/>
    </row>
    <row r="11" spans="2:13" ht="12.75">
      <c r="B11" s="52"/>
      <c r="C11" s="24"/>
      <c r="D11" s="36"/>
      <c r="E11" s="44"/>
      <c r="F11" s="62"/>
      <c r="G11" s="4"/>
      <c r="H11" s="63"/>
      <c r="I11" s="64"/>
      <c r="J11" s="65"/>
      <c r="K11" s="66"/>
      <c r="L11" s="56"/>
      <c r="M11" s="52"/>
    </row>
    <row r="12" spans="2:13" ht="12.75">
      <c r="B12" s="52"/>
      <c r="C12" s="24">
        <v>1</v>
      </c>
      <c r="D12" s="67"/>
      <c r="E12" s="48" t="s">
        <v>89</v>
      </c>
      <c r="F12" s="137">
        <f aca="true" t="shared" si="0" ref="F12:K12">SUM(F13:F17)</f>
        <v>17472.759792348</v>
      </c>
      <c r="G12" s="138">
        <f t="shared" si="0"/>
        <v>13799.2</v>
      </c>
      <c r="H12" s="163">
        <f t="shared" si="0"/>
        <v>63788.43</v>
      </c>
      <c r="I12" s="164">
        <f t="shared" si="0"/>
        <v>24641.11</v>
      </c>
      <c r="J12" s="165">
        <f t="shared" si="0"/>
        <v>20224.08</v>
      </c>
      <c r="K12" s="166">
        <f t="shared" si="0"/>
        <v>91667.01</v>
      </c>
      <c r="L12" s="56"/>
      <c r="M12" s="52"/>
    </row>
    <row r="13" spans="2:13" ht="12.75">
      <c r="B13" s="52"/>
      <c r="C13" s="24"/>
      <c r="D13" s="36" t="s">
        <v>2</v>
      </c>
      <c r="E13" s="47" t="s">
        <v>42</v>
      </c>
      <c r="F13" s="167">
        <v>12357.116399999999</v>
      </c>
      <c r="G13" s="138">
        <v>10013.99</v>
      </c>
      <c r="H13" s="163">
        <v>46404.71</v>
      </c>
      <c r="I13" s="168">
        <v>17733.73</v>
      </c>
      <c r="J13" s="169">
        <v>14819.26</v>
      </c>
      <c r="K13" s="170">
        <v>67285.12</v>
      </c>
      <c r="L13" s="56"/>
      <c r="M13" s="52"/>
    </row>
    <row r="14" spans="2:13" ht="12.75">
      <c r="B14" s="52"/>
      <c r="C14" s="24"/>
      <c r="D14" s="36" t="s">
        <v>3</v>
      </c>
      <c r="E14" s="47" t="s">
        <v>4</v>
      </c>
      <c r="F14" s="167">
        <v>4338.5341</v>
      </c>
      <c r="G14" s="138">
        <v>3507.94</v>
      </c>
      <c r="H14" s="171">
        <v>15574.11</v>
      </c>
      <c r="I14" s="168">
        <v>6006.7</v>
      </c>
      <c r="J14" s="169">
        <v>5055.22</v>
      </c>
      <c r="K14" s="166">
        <v>22079.3</v>
      </c>
      <c r="L14" s="56"/>
      <c r="M14" s="52"/>
    </row>
    <row r="15" spans="2:13" ht="12.75">
      <c r="B15" s="52"/>
      <c r="C15" s="24"/>
      <c r="D15" s="36" t="s">
        <v>5</v>
      </c>
      <c r="E15" s="47" t="s">
        <v>44</v>
      </c>
      <c r="F15" s="167"/>
      <c r="G15" s="97"/>
      <c r="H15" s="69"/>
      <c r="I15" s="168"/>
      <c r="J15" s="70"/>
      <c r="K15" s="71"/>
      <c r="L15" s="56"/>
      <c r="M15" s="52"/>
    </row>
    <row r="16" spans="2:13" ht="12.75">
      <c r="B16" s="52"/>
      <c r="C16" s="24"/>
      <c r="D16" s="36"/>
      <c r="E16" s="47" t="s">
        <v>43</v>
      </c>
      <c r="F16" s="167">
        <v>649.0897923480001</v>
      </c>
      <c r="G16" s="138">
        <v>207.07</v>
      </c>
      <c r="H16" s="171">
        <v>1474.38</v>
      </c>
      <c r="I16" s="168">
        <v>752.31</v>
      </c>
      <c r="J16" s="169">
        <v>253.56</v>
      </c>
      <c r="K16" s="166">
        <v>1783.5</v>
      </c>
      <c r="L16" s="56"/>
      <c r="M16" s="52"/>
    </row>
    <row r="17" spans="2:13" ht="12.75">
      <c r="B17" s="52"/>
      <c r="C17" s="24"/>
      <c r="D17" s="36" t="s">
        <v>6</v>
      </c>
      <c r="E17" s="47" t="s">
        <v>7</v>
      </c>
      <c r="F17" s="167">
        <v>128.0195</v>
      </c>
      <c r="G17" s="138">
        <v>70.2</v>
      </c>
      <c r="H17" s="171">
        <v>335.23</v>
      </c>
      <c r="I17" s="168">
        <v>148.37</v>
      </c>
      <c r="J17" s="169">
        <v>96.04</v>
      </c>
      <c r="K17" s="166">
        <v>519.09</v>
      </c>
      <c r="L17" s="56"/>
      <c r="M17" s="52"/>
    </row>
    <row r="18" spans="2:13" ht="12.75">
      <c r="B18" s="52"/>
      <c r="C18" s="24">
        <v>2</v>
      </c>
      <c r="D18" s="72"/>
      <c r="E18" s="48" t="s">
        <v>8</v>
      </c>
      <c r="F18" s="167">
        <v>3568.7450823090003</v>
      </c>
      <c r="G18" s="138">
        <v>2403.87</v>
      </c>
      <c r="H18" s="171">
        <v>12690.79</v>
      </c>
      <c r="I18" s="168">
        <v>8491.59</v>
      </c>
      <c r="J18" s="169">
        <v>3523.35</v>
      </c>
      <c r="K18" s="170">
        <v>21426.08</v>
      </c>
      <c r="L18" s="56"/>
      <c r="M18" s="52"/>
    </row>
    <row r="19" spans="2:13" ht="12.75">
      <c r="B19" s="52"/>
      <c r="C19" s="38">
        <v>3</v>
      </c>
      <c r="D19" s="28"/>
      <c r="E19" s="42" t="s">
        <v>46</v>
      </c>
      <c r="F19" s="172">
        <f>F12+F18+0.005</f>
        <v>21041.509874657</v>
      </c>
      <c r="G19" s="173">
        <f aca="true" t="shared" si="1" ref="F19:K19">G12+G18</f>
        <v>16203.07</v>
      </c>
      <c r="H19" s="174">
        <f t="shared" si="1"/>
        <v>76479.22</v>
      </c>
      <c r="I19" s="175">
        <f t="shared" si="1"/>
        <v>33132.7</v>
      </c>
      <c r="J19" s="176">
        <f t="shared" si="1"/>
        <v>23747.43</v>
      </c>
      <c r="K19" s="177">
        <f t="shared" si="1"/>
        <v>113093.09</v>
      </c>
      <c r="L19" s="56"/>
      <c r="M19" s="52"/>
    </row>
    <row r="20" spans="2:13" ht="12.75">
      <c r="B20" s="52"/>
      <c r="C20" s="24">
        <v>4</v>
      </c>
      <c r="D20" s="67"/>
      <c r="E20" s="48" t="s">
        <v>9</v>
      </c>
      <c r="F20" s="167">
        <v>12447.875624344</v>
      </c>
      <c r="G20" s="138">
        <v>8981.54</v>
      </c>
      <c r="H20" s="171">
        <v>42915.29</v>
      </c>
      <c r="I20" s="168">
        <v>17524.15</v>
      </c>
      <c r="J20" s="169">
        <v>13509.96</v>
      </c>
      <c r="K20" s="170">
        <v>62626.46</v>
      </c>
      <c r="L20" s="56"/>
      <c r="M20" s="52"/>
    </row>
    <row r="21" spans="2:13" ht="12.75">
      <c r="B21" s="52"/>
      <c r="C21" s="24">
        <v>5</v>
      </c>
      <c r="D21" s="67"/>
      <c r="E21" s="48" t="s">
        <v>90</v>
      </c>
      <c r="F21" s="137">
        <f aca="true" t="shared" si="2" ref="F21:K21">F22+F23</f>
        <v>4919.759297170998</v>
      </c>
      <c r="G21" s="138">
        <f>G22+G23</f>
        <v>3259.1899999999996</v>
      </c>
      <c r="H21" s="163">
        <f t="shared" si="2"/>
        <v>15648.7</v>
      </c>
      <c r="I21" s="164">
        <f t="shared" si="2"/>
        <v>10714.03</v>
      </c>
      <c r="J21" s="165">
        <f t="shared" si="2"/>
        <v>5068.51</v>
      </c>
      <c r="K21" s="166">
        <f t="shared" si="2"/>
        <v>26201.15</v>
      </c>
      <c r="L21" s="56"/>
      <c r="M21" s="52"/>
    </row>
    <row r="22" spans="2:13" ht="12.75">
      <c r="B22" s="52"/>
      <c r="C22" s="24"/>
      <c r="D22" s="36" t="s">
        <v>47</v>
      </c>
      <c r="E22" s="47" t="s">
        <v>77</v>
      </c>
      <c r="F22" s="167">
        <v>3411.290874679</v>
      </c>
      <c r="G22" s="138">
        <v>2130.95</v>
      </c>
      <c r="H22" s="171">
        <v>9747.31</v>
      </c>
      <c r="I22" s="168">
        <v>4216.64</v>
      </c>
      <c r="J22" s="169">
        <v>2873.78</v>
      </c>
      <c r="K22" s="166">
        <v>12626.62</v>
      </c>
      <c r="L22" s="56"/>
      <c r="M22" s="52"/>
    </row>
    <row r="23" spans="2:13" ht="12.75">
      <c r="B23" s="52"/>
      <c r="C23" s="24"/>
      <c r="D23" s="36" t="s">
        <v>13</v>
      </c>
      <c r="E23" s="47" t="s">
        <v>10</v>
      </c>
      <c r="F23" s="167">
        <v>1508.4684224919984</v>
      </c>
      <c r="G23" s="138">
        <v>1128.24</v>
      </c>
      <c r="H23" s="171">
        <v>5901.39</v>
      </c>
      <c r="I23" s="168">
        <v>6497.39</v>
      </c>
      <c r="J23" s="169">
        <v>2194.73</v>
      </c>
      <c r="K23" s="166">
        <v>13574.53</v>
      </c>
      <c r="L23" s="56"/>
      <c r="M23" s="52"/>
    </row>
    <row r="24" spans="2:13" ht="12.75">
      <c r="B24" s="52"/>
      <c r="C24" s="30">
        <v>6</v>
      </c>
      <c r="D24" s="31"/>
      <c r="E24" s="45" t="s">
        <v>48</v>
      </c>
      <c r="F24" s="178">
        <f>F20+F21+0.001</f>
        <v>17367.635921514997</v>
      </c>
      <c r="G24" s="179">
        <f aca="true" t="shared" si="3" ref="F24:K24">G20+G21</f>
        <v>12240.73</v>
      </c>
      <c r="H24" s="180">
        <f t="shared" si="3"/>
        <v>58563.990000000005</v>
      </c>
      <c r="I24" s="181">
        <f t="shared" si="3"/>
        <v>28238.18</v>
      </c>
      <c r="J24" s="182">
        <f t="shared" si="3"/>
        <v>18578.47</v>
      </c>
      <c r="K24" s="183">
        <f t="shared" si="3"/>
        <v>88827.61</v>
      </c>
      <c r="L24" s="56"/>
      <c r="M24" s="52"/>
    </row>
    <row r="25" spans="2:13" ht="12.75">
      <c r="B25" s="52"/>
      <c r="C25" s="32"/>
      <c r="D25" s="33"/>
      <c r="E25" s="73" t="s">
        <v>11</v>
      </c>
      <c r="F25" s="184"/>
      <c r="G25" s="185"/>
      <c r="H25" s="186"/>
      <c r="I25" s="187"/>
      <c r="J25" s="188"/>
      <c r="K25" s="189"/>
      <c r="L25" s="56"/>
      <c r="M25" s="52"/>
    </row>
    <row r="26" spans="2:13" ht="12.75">
      <c r="B26" s="52"/>
      <c r="C26" s="30">
        <v>7</v>
      </c>
      <c r="D26" s="31"/>
      <c r="E26" s="45" t="s">
        <v>49</v>
      </c>
      <c r="F26" s="178">
        <f aca="true" t="shared" si="4" ref="F26:K26">F19-F24</f>
        <v>3673.8739531420033</v>
      </c>
      <c r="G26" s="179">
        <f t="shared" si="4"/>
        <v>3962.34</v>
      </c>
      <c r="H26" s="180">
        <f t="shared" si="4"/>
        <v>17915.229999999996</v>
      </c>
      <c r="I26" s="181">
        <f t="shared" si="4"/>
        <v>4894.519999999997</v>
      </c>
      <c r="J26" s="182">
        <f t="shared" si="4"/>
        <v>5168.959999999999</v>
      </c>
      <c r="K26" s="183">
        <f t="shared" si="4"/>
        <v>24265.479999999996</v>
      </c>
      <c r="L26" s="56"/>
      <c r="M26" s="52"/>
    </row>
    <row r="27" spans="2:13" ht="12.75">
      <c r="B27" s="52"/>
      <c r="C27" s="32"/>
      <c r="D27" s="33"/>
      <c r="E27" s="73" t="s">
        <v>50</v>
      </c>
      <c r="F27" s="184"/>
      <c r="G27" s="185"/>
      <c r="H27" s="171"/>
      <c r="I27" s="187"/>
      <c r="J27" s="188"/>
      <c r="K27" s="170"/>
      <c r="L27" s="56"/>
      <c r="M27" s="52"/>
    </row>
    <row r="28" spans="2:13" ht="12.75">
      <c r="B28" s="52"/>
      <c r="C28" s="30">
        <v>8</v>
      </c>
      <c r="D28" s="31"/>
      <c r="E28" s="45" t="s">
        <v>51</v>
      </c>
      <c r="F28" s="167">
        <v>172.7331200459999</v>
      </c>
      <c r="G28" s="179">
        <v>1549.47</v>
      </c>
      <c r="H28" s="180">
        <v>3734.57</v>
      </c>
      <c r="I28" s="168">
        <v>394.4</v>
      </c>
      <c r="J28" s="169">
        <v>2640.28</v>
      </c>
      <c r="K28" s="183">
        <v>6000.08</v>
      </c>
      <c r="L28" s="56"/>
      <c r="M28" s="52"/>
    </row>
    <row r="29" spans="2:13" ht="12.75">
      <c r="B29" s="52"/>
      <c r="C29" s="24"/>
      <c r="D29" s="4"/>
      <c r="E29" s="43" t="s">
        <v>45</v>
      </c>
      <c r="F29" s="167">
        <v>1234.240017869</v>
      </c>
      <c r="G29" s="190">
        <v>-247.4</v>
      </c>
      <c r="H29" s="163">
        <v>2474.97</v>
      </c>
      <c r="I29" s="168">
        <v>1527.45</v>
      </c>
      <c r="J29" s="169">
        <v>-97.06</v>
      </c>
      <c r="K29" s="166">
        <v>3616.3</v>
      </c>
      <c r="L29" s="56"/>
      <c r="M29" s="52"/>
    </row>
    <row r="30" spans="2:13" ht="12.75">
      <c r="B30" s="52"/>
      <c r="C30" s="32">
        <v>9</v>
      </c>
      <c r="D30" s="33"/>
      <c r="E30" s="74" t="s">
        <v>52</v>
      </c>
      <c r="F30" s="184">
        <v>0</v>
      </c>
      <c r="G30" s="185">
        <v>0</v>
      </c>
      <c r="H30" s="191">
        <v>0</v>
      </c>
      <c r="I30" s="192">
        <v>0</v>
      </c>
      <c r="J30" s="193">
        <v>0</v>
      </c>
      <c r="K30" s="194">
        <v>370.57</v>
      </c>
      <c r="L30" s="56"/>
      <c r="M30" s="52"/>
    </row>
    <row r="31" spans="2:13" ht="12.75">
      <c r="B31" s="52"/>
      <c r="C31" s="30">
        <v>10</v>
      </c>
      <c r="D31" s="31"/>
      <c r="E31" s="45" t="s">
        <v>69</v>
      </c>
      <c r="F31" s="195">
        <f aca="true" t="shared" si="5" ref="F31:K31">F26-F28-F30</f>
        <v>3501.1408330960035</v>
      </c>
      <c r="G31" s="196">
        <f t="shared" si="5"/>
        <v>2412.87</v>
      </c>
      <c r="H31" s="197">
        <f t="shared" si="5"/>
        <v>14180.659999999996</v>
      </c>
      <c r="I31" s="198">
        <f t="shared" si="5"/>
        <v>4500.119999999997</v>
      </c>
      <c r="J31" s="182">
        <f t="shared" si="5"/>
        <v>2528.679999999999</v>
      </c>
      <c r="K31" s="183">
        <f t="shared" si="5"/>
        <v>17894.829999999994</v>
      </c>
      <c r="L31" s="56"/>
      <c r="M31" s="52"/>
    </row>
    <row r="32" spans="2:13" ht="12.75">
      <c r="B32" s="52"/>
      <c r="C32" s="32">
        <v>11</v>
      </c>
      <c r="D32" s="33"/>
      <c r="E32" s="74" t="s">
        <v>53</v>
      </c>
      <c r="F32" s="199">
        <v>1170.7728312210002</v>
      </c>
      <c r="G32" s="185">
        <v>772.08</v>
      </c>
      <c r="H32" s="191">
        <v>5059.42</v>
      </c>
      <c r="I32" s="200">
        <v>1647.67</v>
      </c>
      <c r="J32" s="188">
        <v>848.65</v>
      </c>
      <c r="K32" s="194">
        <v>6721.77</v>
      </c>
      <c r="L32" s="56"/>
      <c r="M32" s="52"/>
    </row>
    <row r="33" spans="2:13" ht="12.75">
      <c r="B33" s="52"/>
      <c r="C33" s="24">
        <v>12</v>
      </c>
      <c r="D33" s="4"/>
      <c r="E33" s="43" t="s">
        <v>70</v>
      </c>
      <c r="F33" s="167">
        <f>F31-F32</f>
        <v>2330.3680018750033</v>
      </c>
      <c r="G33" s="190">
        <f aca="true" t="shared" si="6" ref="F33:K33">G31-G32</f>
        <v>1640.79</v>
      </c>
      <c r="H33" s="201">
        <f t="shared" si="6"/>
        <v>9121.239999999996</v>
      </c>
      <c r="I33" s="202">
        <f t="shared" si="6"/>
        <v>2852.449999999997</v>
      </c>
      <c r="J33" s="169">
        <f t="shared" si="6"/>
        <v>1680.0299999999988</v>
      </c>
      <c r="K33" s="203">
        <f t="shared" si="6"/>
        <v>11173.059999999994</v>
      </c>
      <c r="L33" s="56"/>
      <c r="M33" s="52"/>
    </row>
    <row r="34" spans="2:13" ht="12.75">
      <c r="B34" s="52"/>
      <c r="C34" s="32">
        <v>13</v>
      </c>
      <c r="D34" s="33"/>
      <c r="E34" s="73" t="s">
        <v>54</v>
      </c>
      <c r="F34" s="184">
        <v>0</v>
      </c>
      <c r="G34" s="185">
        <v>0</v>
      </c>
      <c r="H34" s="191">
        <v>0</v>
      </c>
      <c r="I34" s="192">
        <v>0</v>
      </c>
      <c r="J34" s="188">
        <v>0</v>
      </c>
      <c r="K34" s="194">
        <v>0</v>
      </c>
      <c r="L34" s="56"/>
      <c r="M34" s="52"/>
    </row>
    <row r="35" spans="2:13" ht="12.75">
      <c r="B35" s="52"/>
      <c r="C35" s="24">
        <v>14</v>
      </c>
      <c r="D35" s="4"/>
      <c r="E35" s="47" t="s">
        <v>71</v>
      </c>
      <c r="F35" s="137">
        <f aca="true" t="shared" si="7" ref="F35:K35">F33-F34</f>
        <v>2330.3680018750033</v>
      </c>
      <c r="G35" s="138">
        <f t="shared" si="7"/>
        <v>1640.79</v>
      </c>
      <c r="H35" s="163">
        <f t="shared" si="7"/>
        <v>9121.239999999996</v>
      </c>
      <c r="I35" s="204">
        <f t="shared" si="7"/>
        <v>2852.449999999997</v>
      </c>
      <c r="J35" s="165">
        <f t="shared" si="7"/>
        <v>1680.0299999999988</v>
      </c>
      <c r="K35" s="166">
        <f t="shared" si="7"/>
        <v>11173.059999999994</v>
      </c>
      <c r="L35" s="56"/>
      <c r="M35" s="52"/>
    </row>
    <row r="36" spans="2:13" ht="12.75">
      <c r="B36" s="52"/>
      <c r="C36" s="24"/>
      <c r="D36" s="4"/>
      <c r="E36" s="47" t="s">
        <v>80</v>
      </c>
      <c r="F36" s="137">
        <v>0</v>
      </c>
      <c r="G36" s="138">
        <v>0</v>
      </c>
      <c r="H36" s="163">
        <v>0</v>
      </c>
      <c r="I36" s="204">
        <v>93.92</v>
      </c>
      <c r="J36" s="165">
        <v>39.11</v>
      </c>
      <c r="K36" s="166">
        <v>217.78</v>
      </c>
      <c r="L36" s="56"/>
      <c r="M36" s="52"/>
    </row>
    <row r="37" spans="2:13" ht="12.75">
      <c r="B37" s="52"/>
      <c r="C37" s="24">
        <v>15</v>
      </c>
      <c r="D37" s="4"/>
      <c r="E37" s="46" t="s">
        <v>64</v>
      </c>
      <c r="F37" s="165">
        <f aca="true" t="shared" si="8" ref="F37:K37">F35-F36</f>
        <v>2330.3680018750033</v>
      </c>
      <c r="G37" s="165">
        <f t="shared" si="8"/>
        <v>1640.79</v>
      </c>
      <c r="H37" s="165">
        <f t="shared" si="8"/>
        <v>9121.239999999996</v>
      </c>
      <c r="I37" s="165">
        <f t="shared" si="8"/>
        <v>2758.529999999997</v>
      </c>
      <c r="J37" s="165">
        <f t="shared" si="8"/>
        <v>1640.919999999999</v>
      </c>
      <c r="K37" s="205">
        <f t="shared" si="8"/>
        <v>10955.279999999993</v>
      </c>
      <c r="L37" s="56"/>
      <c r="M37" s="52"/>
    </row>
    <row r="38" spans="2:13" ht="12.75">
      <c r="B38" s="52"/>
      <c r="C38" s="24">
        <v>16</v>
      </c>
      <c r="D38" s="4"/>
      <c r="E38" s="43" t="s">
        <v>55</v>
      </c>
      <c r="F38" s="137">
        <v>634.88</v>
      </c>
      <c r="G38" s="138">
        <v>634.88</v>
      </c>
      <c r="H38" s="163">
        <v>634.88</v>
      </c>
      <c r="I38" s="204">
        <v>634.88</v>
      </c>
      <c r="J38" s="165">
        <v>634.88</v>
      </c>
      <c r="K38" s="166">
        <v>634.88</v>
      </c>
      <c r="L38" s="56"/>
      <c r="M38" s="52"/>
    </row>
    <row r="39" spans="2:13" ht="12.75">
      <c r="B39" s="52"/>
      <c r="C39" s="24"/>
      <c r="D39" s="4"/>
      <c r="E39" s="43" t="s">
        <v>75</v>
      </c>
      <c r="F39" s="167"/>
      <c r="G39" s="138"/>
      <c r="H39" s="171"/>
      <c r="I39" s="202"/>
      <c r="J39" s="165"/>
      <c r="K39" s="170"/>
      <c r="L39" s="56"/>
      <c r="M39" s="52"/>
    </row>
    <row r="40" spans="2:13" ht="12.75">
      <c r="B40" s="52"/>
      <c r="C40" s="24">
        <v>17</v>
      </c>
      <c r="D40" s="75"/>
      <c r="E40" s="47" t="s">
        <v>56</v>
      </c>
      <c r="F40" s="206">
        <v>57312.81</v>
      </c>
      <c r="G40" s="207">
        <v>48401.19</v>
      </c>
      <c r="H40" s="208">
        <v>57312.81</v>
      </c>
      <c r="I40" s="209">
        <v>71755.51</v>
      </c>
      <c r="J40" s="210">
        <v>60604.91</v>
      </c>
      <c r="K40" s="211">
        <v>71755.51</v>
      </c>
      <c r="L40" s="56"/>
      <c r="M40" s="52"/>
    </row>
    <row r="41" spans="2:13" ht="12.75">
      <c r="B41" s="52"/>
      <c r="C41" s="24"/>
      <c r="D41" s="75"/>
      <c r="E41" s="47" t="s">
        <v>57</v>
      </c>
      <c r="F41" s="212"/>
      <c r="G41" s="213"/>
      <c r="H41" s="214"/>
      <c r="I41" s="215"/>
      <c r="J41" s="216"/>
      <c r="K41" s="217"/>
      <c r="L41" s="56"/>
      <c r="M41" s="52"/>
    </row>
    <row r="42" spans="2:13" ht="12.75">
      <c r="B42" s="78"/>
      <c r="C42" s="34">
        <v>18</v>
      </c>
      <c r="D42" s="75"/>
      <c r="E42" s="47" t="s">
        <v>12</v>
      </c>
      <c r="F42" s="218"/>
      <c r="G42" s="219"/>
      <c r="H42" s="171"/>
      <c r="I42" s="220"/>
      <c r="J42" s="221"/>
      <c r="K42" s="170"/>
      <c r="L42" s="56"/>
      <c r="M42" s="52"/>
    </row>
    <row r="43" spans="2:13" ht="12.75">
      <c r="B43" s="78"/>
      <c r="C43" s="47"/>
      <c r="D43" s="36" t="s">
        <v>58</v>
      </c>
      <c r="E43" s="47" t="s">
        <v>37</v>
      </c>
      <c r="F43" s="222">
        <v>0.5941</v>
      </c>
      <c r="G43" s="223">
        <v>0.5941</v>
      </c>
      <c r="H43" s="224">
        <v>0.5941</v>
      </c>
      <c r="I43" s="224">
        <v>0.5941</v>
      </c>
      <c r="J43" s="223">
        <v>0.5941</v>
      </c>
      <c r="K43" s="225">
        <v>0.5941</v>
      </c>
      <c r="L43" s="56"/>
      <c r="M43" s="52"/>
    </row>
    <row r="44" spans="2:13" ht="12.75">
      <c r="B44" s="78"/>
      <c r="C44" s="47"/>
      <c r="D44" s="36" t="s">
        <v>13</v>
      </c>
      <c r="E44" s="47" t="s">
        <v>14</v>
      </c>
      <c r="F44" s="79"/>
      <c r="G44" s="80"/>
      <c r="H44" s="81"/>
      <c r="I44" s="114"/>
      <c r="J44" s="115"/>
      <c r="K44" s="84"/>
      <c r="L44" s="56"/>
      <c r="M44" s="52"/>
    </row>
    <row r="45" spans="2:13" ht="12.75">
      <c r="B45" s="78"/>
      <c r="C45" s="47"/>
      <c r="D45" s="36"/>
      <c r="E45" s="47" t="s">
        <v>96</v>
      </c>
      <c r="F45" s="222">
        <v>0.1311</v>
      </c>
      <c r="G45" s="226">
        <v>0.1299</v>
      </c>
      <c r="H45" s="227">
        <v>0.1297</v>
      </c>
      <c r="I45" s="82"/>
      <c r="J45" s="83"/>
      <c r="K45" s="83"/>
      <c r="L45" s="56"/>
      <c r="M45" s="52"/>
    </row>
    <row r="46" spans="2:13" ht="12.75">
      <c r="B46" s="78"/>
      <c r="C46" s="47"/>
      <c r="D46" s="36"/>
      <c r="E46" s="47" t="s">
        <v>97</v>
      </c>
      <c r="F46" s="222">
        <v>0.1412</v>
      </c>
      <c r="G46" s="228"/>
      <c r="H46" s="227">
        <v>0.1425</v>
      </c>
      <c r="I46" s="82"/>
      <c r="J46" s="83"/>
      <c r="K46" s="83"/>
      <c r="L46" s="56"/>
      <c r="M46" s="52"/>
    </row>
    <row r="47" spans="2:13" ht="12.75">
      <c r="B47" s="78"/>
      <c r="C47" s="47"/>
      <c r="D47" s="36" t="s">
        <v>15</v>
      </c>
      <c r="E47" s="47" t="s">
        <v>78</v>
      </c>
      <c r="F47" s="79"/>
      <c r="G47" s="85"/>
      <c r="H47" s="29"/>
      <c r="I47" s="86"/>
      <c r="J47" s="87"/>
      <c r="K47" s="88"/>
      <c r="L47" s="56"/>
      <c r="M47" s="52"/>
    </row>
    <row r="48" spans="2:13" ht="12.75">
      <c r="B48" s="78"/>
      <c r="C48" s="47"/>
      <c r="D48" s="36"/>
      <c r="E48" s="47" t="s">
        <v>59</v>
      </c>
      <c r="F48" s="229">
        <v>36.71</v>
      </c>
      <c r="G48" s="230">
        <v>25.92</v>
      </c>
      <c r="H48" s="231">
        <v>143.77</v>
      </c>
      <c r="I48" s="232">
        <v>43.45</v>
      </c>
      <c r="J48" s="233">
        <v>25.92</v>
      </c>
      <c r="K48" s="234">
        <v>172.68</v>
      </c>
      <c r="L48" s="56"/>
      <c r="M48" s="52"/>
    </row>
    <row r="49" spans="2:13" ht="12.75">
      <c r="B49" s="78"/>
      <c r="C49" s="47"/>
      <c r="D49" s="36"/>
      <c r="E49" s="47" t="s">
        <v>66</v>
      </c>
      <c r="F49" s="89" t="s">
        <v>16</v>
      </c>
      <c r="G49" s="50" t="s">
        <v>16</v>
      </c>
      <c r="H49" s="69"/>
      <c r="I49" s="90" t="s">
        <v>16</v>
      </c>
      <c r="J49" s="91" t="s">
        <v>16</v>
      </c>
      <c r="K49" s="41"/>
      <c r="L49" s="56"/>
      <c r="M49" s="52"/>
    </row>
    <row r="50" spans="2:13" ht="12.75">
      <c r="B50" s="52"/>
      <c r="C50" s="35"/>
      <c r="D50" s="36"/>
      <c r="E50" s="47" t="s">
        <v>67</v>
      </c>
      <c r="F50" s="235">
        <v>36.71</v>
      </c>
      <c r="G50" s="236">
        <v>25.92</v>
      </c>
      <c r="H50" s="201">
        <v>143.77</v>
      </c>
      <c r="I50" s="237">
        <v>43.45</v>
      </c>
      <c r="J50" s="233">
        <v>25.92</v>
      </c>
      <c r="K50" s="234">
        <v>172.68</v>
      </c>
      <c r="L50" s="56"/>
      <c r="M50" s="52"/>
    </row>
    <row r="51" spans="2:13" ht="12.75">
      <c r="B51" s="52"/>
      <c r="C51" s="35"/>
      <c r="D51" s="36"/>
      <c r="E51" s="47" t="s">
        <v>68</v>
      </c>
      <c r="F51" s="89" t="s">
        <v>16</v>
      </c>
      <c r="G51" s="50" t="s">
        <v>16</v>
      </c>
      <c r="H51" s="39"/>
      <c r="I51" s="90" t="s">
        <v>16</v>
      </c>
      <c r="J51" s="91" t="s">
        <v>16</v>
      </c>
      <c r="K51" s="41"/>
      <c r="L51" s="56"/>
      <c r="M51" s="52"/>
    </row>
    <row r="52" spans="2:13" ht="12.75">
      <c r="B52" s="52"/>
      <c r="C52" s="40"/>
      <c r="D52" s="36" t="s">
        <v>20</v>
      </c>
      <c r="E52" s="47" t="s">
        <v>60</v>
      </c>
      <c r="F52" s="76"/>
      <c r="G52" s="23"/>
      <c r="H52" s="29"/>
      <c r="I52" s="92"/>
      <c r="J52" s="93"/>
      <c r="K52" s="94"/>
      <c r="L52" s="56"/>
      <c r="M52" s="52"/>
    </row>
    <row r="53" spans="2:13" ht="12.75">
      <c r="B53" s="52"/>
      <c r="C53" s="40"/>
      <c r="D53" s="36"/>
      <c r="E53" s="116" t="s">
        <v>21</v>
      </c>
      <c r="F53" s="206">
        <v>15318.29</v>
      </c>
      <c r="G53" s="101">
        <v>10827.81</v>
      </c>
      <c r="H53" s="163">
        <v>15588.6</v>
      </c>
      <c r="I53" s="92"/>
      <c r="J53" s="93"/>
      <c r="K53" s="94"/>
      <c r="L53" s="55"/>
      <c r="M53" s="52"/>
    </row>
    <row r="54" spans="2:13" ht="12.75">
      <c r="B54" s="52"/>
      <c r="C54" s="40"/>
      <c r="D54" s="36"/>
      <c r="E54" s="116" t="s">
        <v>22</v>
      </c>
      <c r="F54" s="206">
        <v>8402.48</v>
      </c>
      <c r="G54" s="165">
        <v>6298.44</v>
      </c>
      <c r="H54" s="171">
        <v>9552.02</v>
      </c>
      <c r="I54" s="92"/>
      <c r="J54" s="93"/>
      <c r="K54" s="94"/>
      <c r="L54" s="55"/>
      <c r="M54" s="52"/>
    </row>
    <row r="55" spans="2:13" ht="12.75">
      <c r="B55" s="52"/>
      <c r="C55" s="40"/>
      <c r="D55" s="36"/>
      <c r="E55" s="116" t="s">
        <v>23</v>
      </c>
      <c r="F55" s="238">
        <v>0.0279</v>
      </c>
      <c r="G55" s="239">
        <v>0.0242</v>
      </c>
      <c r="H55" s="227">
        <v>0.0284</v>
      </c>
      <c r="I55" s="92"/>
      <c r="J55" s="93"/>
      <c r="K55" s="94"/>
      <c r="L55" s="55"/>
      <c r="M55" s="52"/>
    </row>
    <row r="56" spans="2:13" ht="12.75">
      <c r="B56" s="52"/>
      <c r="C56" s="40"/>
      <c r="D56" s="36"/>
      <c r="E56" s="116" t="s">
        <v>24</v>
      </c>
      <c r="F56" s="238">
        <v>0.0155</v>
      </c>
      <c r="G56" s="239">
        <v>0.0142</v>
      </c>
      <c r="H56" s="227">
        <v>0.0176</v>
      </c>
      <c r="I56" s="92"/>
      <c r="J56" s="93"/>
      <c r="K56" s="94"/>
      <c r="L56" s="55"/>
      <c r="M56" s="52"/>
    </row>
    <row r="57" spans="2:13" ht="12.75">
      <c r="B57" s="52"/>
      <c r="C57" s="40"/>
      <c r="D57" s="36" t="s">
        <v>25</v>
      </c>
      <c r="E57" s="116" t="s">
        <v>26</v>
      </c>
      <c r="F57" s="238">
        <v>0.0092</v>
      </c>
      <c r="G57" s="239">
        <v>0.0085</v>
      </c>
      <c r="H57" s="227">
        <v>0.0104</v>
      </c>
      <c r="I57" s="92"/>
      <c r="J57" s="93"/>
      <c r="K57" s="94"/>
      <c r="L57" s="55"/>
      <c r="M57" s="52"/>
    </row>
    <row r="58" spans="2:13" ht="12.75">
      <c r="B58" s="52"/>
      <c r="C58" s="40">
        <v>19</v>
      </c>
      <c r="D58" s="36"/>
      <c r="E58" s="47" t="s">
        <v>61</v>
      </c>
      <c r="F58" s="206"/>
      <c r="G58" s="101"/>
      <c r="H58" s="171"/>
      <c r="I58" s="92"/>
      <c r="J58" s="93"/>
      <c r="K58" s="94"/>
      <c r="L58" s="55"/>
      <c r="M58" s="52"/>
    </row>
    <row r="59" spans="2:13" ht="12.75">
      <c r="B59" s="52"/>
      <c r="C59" s="40"/>
      <c r="D59" s="36"/>
      <c r="E59" s="47" t="s">
        <v>62</v>
      </c>
      <c r="F59" s="237">
        <v>257673022</v>
      </c>
      <c r="G59" s="233">
        <v>257673022</v>
      </c>
      <c r="H59" s="240">
        <v>257673022</v>
      </c>
      <c r="I59" s="92"/>
      <c r="J59" s="93"/>
      <c r="K59" s="94"/>
      <c r="L59" s="55"/>
      <c r="M59" s="52"/>
    </row>
    <row r="60" spans="2:13" ht="12.75">
      <c r="B60" s="52"/>
      <c r="C60" s="118"/>
      <c r="D60" s="119"/>
      <c r="E60" s="73" t="s">
        <v>63</v>
      </c>
      <c r="F60" s="241">
        <v>0.4059</v>
      </c>
      <c r="G60" s="242">
        <v>0.4059</v>
      </c>
      <c r="H60" s="243">
        <v>0.4059</v>
      </c>
      <c r="I60" s="121"/>
      <c r="J60" s="122"/>
      <c r="K60" s="123"/>
      <c r="L60" s="55"/>
      <c r="M60" s="52"/>
    </row>
    <row r="61" spans="2:13" ht="12.75">
      <c r="B61" s="52"/>
      <c r="C61" s="40">
        <v>20</v>
      </c>
      <c r="D61" s="125" t="s">
        <v>98</v>
      </c>
      <c r="E61" s="126"/>
      <c r="F61" s="129"/>
      <c r="G61" s="130"/>
      <c r="H61" s="131"/>
      <c r="I61" s="127"/>
      <c r="J61" s="127"/>
      <c r="K61" s="134"/>
      <c r="L61" s="55"/>
      <c r="M61" s="52"/>
    </row>
    <row r="62" spans="2:13" ht="12.75">
      <c r="B62" s="52"/>
      <c r="C62" s="40"/>
      <c r="D62" s="47" t="s">
        <v>99</v>
      </c>
      <c r="E62" s="77" t="s">
        <v>100</v>
      </c>
      <c r="F62" s="132"/>
      <c r="G62" s="117"/>
      <c r="H62" s="133"/>
      <c r="I62" s="127"/>
      <c r="J62" s="127"/>
      <c r="K62" s="135"/>
      <c r="L62" s="55"/>
      <c r="M62" s="52"/>
    </row>
    <row r="63" spans="2:13" ht="12.75">
      <c r="B63" s="52"/>
      <c r="C63" s="40"/>
      <c r="D63" s="47"/>
      <c r="E63" s="77" t="s">
        <v>101</v>
      </c>
      <c r="F63" s="154" t="s">
        <v>106</v>
      </c>
      <c r="G63" s="155"/>
      <c r="H63" s="156"/>
      <c r="I63" s="127"/>
      <c r="J63" s="127"/>
      <c r="K63" s="135"/>
      <c r="L63" s="55"/>
      <c r="M63" s="52"/>
    </row>
    <row r="64" spans="2:13" ht="12.75">
      <c r="B64" s="52"/>
      <c r="C64" s="40"/>
      <c r="D64" s="47"/>
      <c r="E64" s="77" t="s">
        <v>103</v>
      </c>
      <c r="F64" s="157"/>
      <c r="G64" s="158"/>
      <c r="H64" s="159"/>
      <c r="I64" s="127"/>
      <c r="J64" s="127"/>
      <c r="K64" s="135"/>
      <c r="L64" s="55"/>
      <c r="M64" s="52"/>
    </row>
    <row r="65" spans="2:13" ht="12.75">
      <c r="B65" s="52"/>
      <c r="C65" s="118"/>
      <c r="D65" s="47"/>
      <c r="E65" s="77" t="s">
        <v>109</v>
      </c>
      <c r="F65" s="157"/>
      <c r="G65" s="158"/>
      <c r="H65" s="159"/>
      <c r="I65" s="127"/>
      <c r="J65" s="127"/>
      <c r="K65" s="135"/>
      <c r="L65" s="55"/>
      <c r="M65" s="52"/>
    </row>
    <row r="66" spans="2:13" ht="12.75">
      <c r="B66" s="52"/>
      <c r="C66" s="40"/>
      <c r="D66" s="47"/>
      <c r="E66" s="77" t="s">
        <v>104</v>
      </c>
      <c r="F66" s="157"/>
      <c r="G66" s="158"/>
      <c r="H66" s="159"/>
      <c r="I66" s="127"/>
      <c r="J66" s="127"/>
      <c r="K66" s="135"/>
      <c r="L66" s="55"/>
      <c r="M66" s="52"/>
    </row>
    <row r="67" spans="2:13" ht="12.75">
      <c r="B67" s="52"/>
      <c r="C67" s="40"/>
      <c r="D67" s="47"/>
      <c r="E67" s="77" t="s">
        <v>105</v>
      </c>
      <c r="F67" s="160"/>
      <c r="G67" s="161"/>
      <c r="H67" s="162"/>
      <c r="I67" s="127"/>
      <c r="J67" s="127"/>
      <c r="K67" s="135"/>
      <c r="L67" s="55"/>
      <c r="M67" s="52"/>
    </row>
    <row r="68" spans="2:13" ht="12.75">
      <c r="B68" s="52"/>
      <c r="C68" s="40"/>
      <c r="D68" s="47" t="s">
        <v>3</v>
      </c>
      <c r="E68" s="77" t="s">
        <v>102</v>
      </c>
      <c r="F68" s="132"/>
      <c r="G68" s="117"/>
      <c r="H68" s="133"/>
      <c r="I68" s="127"/>
      <c r="J68" s="127"/>
      <c r="K68" s="135"/>
      <c r="L68" s="55"/>
      <c r="M68" s="52"/>
    </row>
    <row r="69" spans="2:13" ht="12.75">
      <c r="B69" s="52"/>
      <c r="C69" s="40"/>
      <c r="D69" s="47"/>
      <c r="E69" s="47" t="s">
        <v>101</v>
      </c>
      <c r="F69" s="244">
        <v>377207200</v>
      </c>
      <c r="G69" s="244">
        <v>377207200</v>
      </c>
      <c r="H69" s="244">
        <v>377207200</v>
      </c>
      <c r="I69" s="127"/>
      <c r="J69" s="127"/>
      <c r="K69" s="135"/>
      <c r="L69" s="55"/>
      <c r="M69" s="52"/>
    </row>
    <row r="70" spans="2:13" ht="12.75">
      <c r="B70" s="52"/>
      <c r="C70" s="118"/>
      <c r="D70" s="47"/>
      <c r="E70" s="47" t="s">
        <v>103</v>
      </c>
      <c r="F70" s="245"/>
      <c r="G70" s="245"/>
      <c r="H70" s="245"/>
      <c r="I70" s="127"/>
      <c r="J70" s="127"/>
      <c r="K70" s="135"/>
      <c r="L70" s="55"/>
      <c r="M70" s="52"/>
    </row>
    <row r="71" spans="2:13" ht="12.75">
      <c r="B71" s="52"/>
      <c r="C71" s="40"/>
      <c r="D71" s="47"/>
      <c r="E71" s="47" t="s">
        <v>109</v>
      </c>
      <c r="F71" s="246">
        <v>1</v>
      </c>
      <c r="G71" s="246">
        <v>1</v>
      </c>
      <c r="H71" s="246">
        <v>1</v>
      </c>
      <c r="I71" s="127"/>
      <c r="J71" s="127"/>
      <c r="K71" s="135"/>
      <c r="L71" s="55"/>
      <c r="M71" s="52"/>
    </row>
    <row r="72" spans="2:13" ht="12.75">
      <c r="B72" s="52"/>
      <c r="C72" s="40"/>
      <c r="D72" s="47"/>
      <c r="E72" s="47" t="s">
        <v>104</v>
      </c>
      <c r="F72" s="246"/>
      <c r="G72" s="246"/>
      <c r="H72" s="246"/>
      <c r="I72" s="127"/>
      <c r="J72" s="127"/>
      <c r="K72" s="135"/>
      <c r="L72" s="55"/>
      <c r="M72" s="52"/>
    </row>
    <row r="73" spans="2:13" ht="12.75">
      <c r="B73" s="52"/>
      <c r="C73" s="40"/>
      <c r="D73" s="47"/>
      <c r="E73" s="47" t="s">
        <v>105</v>
      </c>
      <c r="F73" s="246">
        <v>0.5941</v>
      </c>
      <c r="G73" s="246">
        <v>0.5941</v>
      </c>
      <c r="H73" s="246">
        <v>0.5941</v>
      </c>
      <c r="I73" s="127"/>
      <c r="J73" s="127"/>
      <c r="K73" s="135"/>
      <c r="L73" s="55"/>
      <c r="M73" s="52"/>
    </row>
    <row r="74" spans="2:13" ht="13.5" thickBot="1">
      <c r="B74" s="52"/>
      <c r="C74" s="124"/>
      <c r="D74" s="95"/>
      <c r="E74" s="95"/>
      <c r="F74" s="120"/>
      <c r="G74" s="120"/>
      <c r="H74" s="120"/>
      <c r="I74" s="128"/>
      <c r="J74" s="128"/>
      <c r="K74" s="136"/>
      <c r="L74" s="55"/>
      <c r="M74" s="52"/>
    </row>
    <row r="75" spans="2:13" ht="12.75">
      <c r="B75" s="96"/>
      <c r="C75" s="97"/>
      <c r="D75" s="97"/>
      <c r="E75" s="97"/>
      <c r="F75" s="97"/>
      <c r="G75" s="97"/>
      <c r="H75" s="97"/>
      <c r="I75" s="97"/>
      <c r="J75" s="97"/>
      <c r="K75" s="97"/>
      <c r="L75" s="55"/>
      <c r="M75" s="52"/>
    </row>
    <row r="76" spans="2:13" ht="12.75">
      <c r="B76" s="96"/>
      <c r="C76" s="97"/>
      <c r="D76" s="97"/>
      <c r="E76" s="97"/>
      <c r="F76" s="97"/>
      <c r="G76" s="97"/>
      <c r="H76" s="97"/>
      <c r="I76" s="97"/>
      <c r="J76" s="97"/>
      <c r="K76" s="97"/>
      <c r="L76" s="55"/>
      <c r="M76" s="52"/>
    </row>
    <row r="77" spans="2:13" ht="15">
      <c r="B77" s="52"/>
      <c r="C77" s="150" t="s">
        <v>38</v>
      </c>
      <c r="D77" s="150"/>
      <c r="E77" s="150"/>
      <c r="F77" s="150"/>
      <c r="G77" s="150"/>
      <c r="H77" s="150"/>
      <c r="I77" s="55"/>
      <c r="J77" s="55"/>
      <c r="K77" s="55"/>
      <c r="L77" s="55"/>
      <c r="M77" s="52"/>
    </row>
    <row r="78" spans="2:13" ht="13.5" thickBot="1">
      <c r="B78" s="52"/>
      <c r="C78" s="47"/>
      <c r="D78" s="47"/>
      <c r="E78" s="47"/>
      <c r="F78" s="47"/>
      <c r="G78" s="47"/>
      <c r="H78" s="3" t="s">
        <v>29</v>
      </c>
      <c r="I78" s="55"/>
      <c r="J78" s="55"/>
      <c r="K78" s="55"/>
      <c r="L78" s="55"/>
      <c r="M78" s="52"/>
    </row>
    <row r="79" spans="2:13" ht="13.5" thickTop="1">
      <c r="B79" s="52"/>
      <c r="C79" s="98"/>
      <c r="D79" s="7"/>
      <c r="E79" s="7"/>
      <c r="F79" s="151" t="s">
        <v>17</v>
      </c>
      <c r="G79" s="152"/>
      <c r="H79" s="8" t="s">
        <v>18</v>
      </c>
      <c r="I79" s="55"/>
      <c r="J79" s="55"/>
      <c r="K79" s="55"/>
      <c r="L79" s="55"/>
      <c r="M79" s="52"/>
    </row>
    <row r="80" spans="2:13" ht="12.75">
      <c r="B80" s="52"/>
      <c r="C80" s="22"/>
      <c r="D80" s="23"/>
      <c r="E80" s="13" t="s">
        <v>35</v>
      </c>
      <c r="F80" s="14" t="s">
        <v>92</v>
      </c>
      <c r="G80" s="112" t="s">
        <v>79</v>
      </c>
      <c r="H80" s="15" t="s">
        <v>93</v>
      </c>
      <c r="I80" s="55"/>
      <c r="J80" s="55"/>
      <c r="K80" s="55"/>
      <c r="L80" s="55"/>
      <c r="M80" s="52"/>
    </row>
    <row r="81" spans="2:13" ht="12.75">
      <c r="B81" s="78"/>
      <c r="C81" s="99"/>
      <c r="D81" s="20"/>
      <c r="E81" s="20"/>
      <c r="F81" s="21" t="s">
        <v>27</v>
      </c>
      <c r="G81" s="113" t="s">
        <v>27</v>
      </c>
      <c r="H81" s="19" t="s">
        <v>28</v>
      </c>
      <c r="I81" s="100"/>
      <c r="J81" s="55"/>
      <c r="K81" s="55"/>
      <c r="L81" s="55"/>
      <c r="M81" s="52"/>
    </row>
    <row r="82" spans="2:13" ht="12.75">
      <c r="B82" s="96"/>
      <c r="C82" s="22">
        <v>1</v>
      </c>
      <c r="D82" s="23"/>
      <c r="E82" s="23" t="s">
        <v>30</v>
      </c>
      <c r="F82" s="27"/>
      <c r="G82" s="25"/>
      <c r="H82" s="26"/>
      <c r="I82" s="68"/>
      <c r="J82" s="68"/>
      <c r="K82" s="68"/>
      <c r="L82" s="68"/>
      <c r="M82" s="96"/>
    </row>
    <row r="83" spans="2:13" ht="12.75">
      <c r="B83" s="96"/>
      <c r="C83" s="22"/>
      <c r="D83" s="23" t="s">
        <v>31</v>
      </c>
      <c r="E83" s="23" t="s">
        <v>33</v>
      </c>
      <c r="F83" s="165">
        <v>6385.427336663</v>
      </c>
      <c r="G83" s="138">
        <v>4328.9</v>
      </c>
      <c r="H83" s="166">
        <v>19838.88</v>
      </c>
      <c r="I83" s="68"/>
      <c r="J83" s="68"/>
      <c r="K83" s="68"/>
      <c r="L83" s="68"/>
      <c r="M83" s="96"/>
    </row>
    <row r="84" spans="2:13" ht="12.75">
      <c r="B84" s="96"/>
      <c r="C84" s="22"/>
      <c r="D84" s="23" t="s">
        <v>32</v>
      </c>
      <c r="E84" s="23" t="s">
        <v>82</v>
      </c>
      <c r="F84" s="165">
        <v>6278.986337994001</v>
      </c>
      <c r="G84" s="138">
        <v>4413.93</v>
      </c>
      <c r="H84" s="166">
        <v>24241.41</v>
      </c>
      <c r="I84" s="68"/>
      <c r="J84" s="68"/>
      <c r="K84" s="68"/>
      <c r="L84" s="68"/>
      <c r="M84" s="96"/>
    </row>
    <row r="85" spans="2:13" ht="12.75">
      <c r="B85" s="96"/>
      <c r="C85" s="22"/>
      <c r="D85" s="23" t="s">
        <v>81</v>
      </c>
      <c r="E85" s="23" t="s">
        <v>83</v>
      </c>
      <c r="F85" s="165">
        <v>8377.092400000001</v>
      </c>
      <c r="G85" s="138">
        <v>7460.24</v>
      </c>
      <c r="H85" s="166">
        <v>32398.93</v>
      </c>
      <c r="I85" s="68"/>
      <c r="J85" s="68"/>
      <c r="K85" s="68"/>
      <c r="L85" s="68"/>
      <c r="M85" s="96"/>
    </row>
    <row r="86" spans="2:13" ht="12.75">
      <c r="B86" s="96"/>
      <c r="C86" s="22"/>
      <c r="D86" s="23"/>
      <c r="E86" s="23" t="s">
        <v>34</v>
      </c>
      <c r="F86" s="138">
        <f>SUM(F83:F85)</f>
        <v>21041.506074657</v>
      </c>
      <c r="G86" s="165">
        <f>SUM(G83:G85)</f>
        <v>16203.07</v>
      </c>
      <c r="H86" s="205">
        <f>SUM(H83:H85)</f>
        <v>76479.22</v>
      </c>
      <c r="I86" s="68"/>
      <c r="J86" s="68"/>
      <c r="K86" s="68"/>
      <c r="L86" s="68"/>
      <c r="M86" s="96"/>
    </row>
    <row r="87" spans="2:13" ht="12.75">
      <c r="B87" s="96"/>
      <c r="C87" s="22">
        <v>2</v>
      </c>
      <c r="D87" s="23"/>
      <c r="E87" s="23" t="s">
        <v>110</v>
      </c>
      <c r="F87" s="138"/>
      <c r="G87" s="165"/>
      <c r="H87" s="205"/>
      <c r="I87" s="68"/>
      <c r="J87" s="68"/>
      <c r="K87" s="68"/>
      <c r="L87" s="68"/>
      <c r="M87" s="96"/>
    </row>
    <row r="88" spans="2:13" ht="12.75">
      <c r="B88" s="96"/>
      <c r="C88" s="22"/>
      <c r="D88" s="23" t="s">
        <v>31</v>
      </c>
      <c r="E88" s="23" t="s">
        <v>33</v>
      </c>
      <c r="F88" s="138">
        <v>4075.0429695752987</v>
      </c>
      <c r="G88" s="165">
        <v>-816.86</v>
      </c>
      <c r="H88" s="205">
        <v>3744.64</v>
      </c>
      <c r="I88" s="68"/>
      <c r="J88" s="68"/>
      <c r="K88" s="68"/>
      <c r="L88" s="68"/>
      <c r="M88" s="96"/>
    </row>
    <row r="89" spans="2:13" ht="12.75">
      <c r="B89" s="96"/>
      <c r="C89" s="22"/>
      <c r="D89" s="23" t="s">
        <v>32</v>
      </c>
      <c r="E89" s="23" t="s">
        <v>82</v>
      </c>
      <c r="F89" s="138">
        <v>1074.846792085531</v>
      </c>
      <c r="G89" s="165">
        <v>1028.11</v>
      </c>
      <c r="H89" s="205">
        <v>5071.12</v>
      </c>
      <c r="I89" s="68"/>
      <c r="J89" s="68"/>
      <c r="K89" s="68"/>
      <c r="L89" s="68"/>
      <c r="M89" s="96"/>
    </row>
    <row r="90" spans="2:13" ht="12.75">
      <c r="B90" s="96"/>
      <c r="C90" s="22"/>
      <c r="D90" s="23" t="s">
        <v>81</v>
      </c>
      <c r="E90" s="23" t="s">
        <v>83</v>
      </c>
      <c r="F90" s="138">
        <v>-1034.0661057288298</v>
      </c>
      <c r="G90" s="165">
        <v>2627.93</v>
      </c>
      <c r="H90" s="205">
        <v>7222.86</v>
      </c>
      <c r="I90" s="68"/>
      <c r="J90" s="68"/>
      <c r="K90" s="68"/>
      <c r="L90" s="68"/>
      <c r="M90" s="96"/>
    </row>
    <row r="91" spans="2:13" ht="12.75">
      <c r="B91" s="96"/>
      <c r="C91" s="22"/>
      <c r="D91" s="23"/>
      <c r="E91" s="23" t="s">
        <v>34</v>
      </c>
      <c r="F91" s="138">
        <f>SUM(F88:F90)</f>
        <v>4115.823655932</v>
      </c>
      <c r="G91" s="165">
        <f>SUM(G88:G90)</f>
        <v>2839.18</v>
      </c>
      <c r="H91" s="205">
        <f>SUM(H88:H90)</f>
        <v>16038.619999999999</v>
      </c>
      <c r="I91" s="68"/>
      <c r="J91" s="68"/>
      <c r="K91" s="68"/>
      <c r="L91" s="68"/>
      <c r="M91" s="96"/>
    </row>
    <row r="92" spans="2:13" ht="12.75">
      <c r="B92" s="96"/>
      <c r="C92" s="22"/>
      <c r="D92" s="23"/>
      <c r="E92" s="37" t="s">
        <v>76</v>
      </c>
      <c r="F92" s="138">
        <v>-614.6766277</v>
      </c>
      <c r="G92" s="165">
        <v>-426.31</v>
      </c>
      <c r="H92" s="205">
        <v>-1857.96</v>
      </c>
      <c r="I92" s="68"/>
      <c r="J92" s="68"/>
      <c r="K92" s="68"/>
      <c r="L92" s="68"/>
      <c r="M92" s="96"/>
    </row>
    <row r="93" spans="2:13" ht="12.75">
      <c r="B93" s="96"/>
      <c r="C93" s="22"/>
      <c r="D93" s="23"/>
      <c r="E93" s="23" t="s">
        <v>84</v>
      </c>
      <c r="F93" s="138">
        <f>F91+F92-0.003</f>
        <v>3501.144028232</v>
      </c>
      <c r="G93" s="165">
        <f>G91+G92</f>
        <v>2412.87</v>
      </c>
      <c r="H93" s="205">
        <f>H91+H92</f>
        <v>14180.66</v>
      </c>
      <c r="I93" s="68"/>
      <c r="J93" s="68"/>
      <c r="K93" s="68"/>
      <c r="L93" s="68"/>
      <c r="M93" s="96"/>
    </row>
    <row r="94" spans="2:13" ht="12.75">
      <c r="B94" s="96"/>
      <c r="C94" s="22"/>
      <c r="D94" s="23"/>
      <c r="E94" s="23" t="s">
        <v>86</v>
      </c>
      <c r="F94" s="138">
        <v>1170.7728312210002</v>
      </c>
      <c r="G94" s="165">
        <v>772.08</v>
      </c>
      <c r="H94" s="205">
        <v>5059.42</v>
      </c>
      <c r="I94" s="68"/>
      <c r="J94" s="68"/>
      <c r="K94" s="68"/>
      <c r="L94" s="68"/>
      <c r="M94" s="96"/>
    </row>
    <row r="95" spans="2:13" ht="12.75">
      <c r="B95" s="96"/>
      <c r="C95" s="35"/>
      <c r="D95" s="101"/>
      <c r="E95" s="37" t="s">
        <v>85</v>
      </c>
      <c r="F95" s="205">
        <v>0</v>
      </c>
      <c r="G95" s="205">
        <v>0</v>
      </c>
      <c r="H95" s="205">
        <v>0</v>
      </c>
      <c r="I95" s="68"/>
      <c r="J95" s="68"/>
      <c r="K95" s="68"/>
      <c r="L95" s="68"/>
      <c r="M95" s="96"/>
    </row>
    <row r="96" spans="2:13" ht="12.75">
      <c r="B96" s="96"/>
      <c r="C96" s="22"/>
      <c r="D96" s="23"/>
      <c r="E96" s="23" t="s">
        <v>19</v>
      </c>
      <c r="F96" s="138">
        <f>F93-F94+F95</f>
        <v>2330.371197011</v>
      </c>
      <c r="G96" s="165">
        <f>G93-G94+G95</f>
        <v>1640.79</v>
      </c>
      <c r="H96" s="205">
        <f>H93-H94+H95</f>
        <v>9121.24</v>
      </c>
      <c r="I96" s="68"/>
      <c r="J96" s="68"/>
      <c r="K96" s="68"/>
      <c r="L96" s="68"/>
      <c r="M96" s="96"/>
    </row>
    <row r="97" spans="2:13" ht="12.75">
      <c r="B97" s="96"/>
      <c r="C97" s="22">
        <v>3</v>
      </c>
      <c r="D97" s="23"/>
      <c r="E97" s="23" t="s">
        <v>74</v>
      </c>
      <c r="F97" s="138"/>
      <c r="G97" s="165"/>
      <c r="H97" s="205"/>
      <c r="I97" s="68"/>
      <c r="J97" s="68"/>
      <c r="K97" s="68"/>
      <c r="L97" s="68"/>
      <c r="M97" s="96"/>
    </row>
    <row r="98" spans="2:13" ht="12.75">
      <c r="B98" s="96"/>
      <c r="C98" s="22"/>
      <c r="D98" s="23" t="s">
        <v>31</v>
      </c>
      <c r="E98" s="23" t="s">
        <v>33</v>
      </c>
      <c r="F98" s="247">
        <v>19303.77</v>
      </c>
      <c r="G98" s="165">
        <v>13166.77</v>
      </c>
      <c r="H98" s="247">
        <v>19303.77</v>
      </c>
      <c r="I98" s="68"/>
      <c r="J98" s="68"/>
      <c r="K98" s="68"/>
      <c r="L98" s="68"/>
      <c r="M98" s="96"/>
    </row>
    <row r="99" spans="2:13" ht="12.75">
      <c r="B99" s="96"/>
      <c r="C99" s="22"/>
      <c r="D99" s="23" t="s">
        <v>32</v>
      </c>
      <c r="E99" s="23" t="s">
        <v>82</v>
      </c>
      <c r="F99" s="247">
        <v>15672.85</v>
      </c>
      <c r="G99" s="165">
        <v>29478.56</v>
      </c>
      <c r="H99" s="247">
        <v>15672.85</v>
      </c>
      <c r="I99" s="68"/>
      <c r="J99" s="68"/>
      <c r="K99" s="68"/>
      <c r="L99" s="68"/>
      <c r="M99" s="96"/>
    </row>
    <row r="100" spans="2:13" ht="12.75">
      <c r="B100" s="96"/>
      <c r="C100" s="22"/>
      <c r="D100" s="23" t="s">
        <v>81</v>
      </c>
      <c r="E100" s="23" t="s">
        <v>83</v>
      </c>
      <c r="F100" s="247">
        <v>22971.07</v>
      </c>
      <c r="G100" s="165">
        <v>6387.33</v>
      </c>
      <c r="H100" s="247">
        <v>22971.07</v>
      </c>
      <c r="I100" s="68"/>
      <c r="J100" s="68"/>
      <c r="K100" s="68"/>
      <c r="L100" s="68"/>
      <c r="M100" s="96"/>
    </row>
    <row r="101" spans="2:13" ht="12.75">
      <c r="B101" s="96"/>
      <c r="C101" s="22"/>
      <c r="D101" s="23"/>
      <c r="E101" s="23" t="s">
        <v>34</v>
      </c>
      <c r="F101" s="138">
        <f>SUM(F98:F100)</f>
        <v>57947.69</v>
      </c>
      <c r="G101" s="165">
        <f>SUM(G98:G100)</f>
        <v>49032.66</v>
      </c>
      <c r="H101" s="205">
        <f>SUM(H98:H100)</f>
        <v>57947.69</v>
      </c>
      <c r="I101" s="68"/>
      <c r="J101" s="68"/>
      <c r="K101" s="68"/>
      <c r="L101" s="68"/>
      <c r="M101" s="96"/>
    </row>
    <row r="102" spans="2:13" ht="13.5" thickBot="1">
      <c r="B102" s="96"/>
      <c r="C102" s="102"/>
      <c r="D102" s="103"/>
      <c r="E102" s="103"/>
      <c r="F102" s="104"/>
      <c r="G102" s="105"/>
      <c r="H102" s="106"/>
      <c r="I102" s="68"/>
      <c r="J102" s="68"/>
      <c r="K102" s="68"/>
      <c r="L102" s="68"/>
      <c r="M102" s="96"/>
    </row>
    <row r="103" spans="2:13" ht="13.5" thickTop="1">
      <c r="B103" s="96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96"/>
    </row>
    <row r="104" spans="2:13" ht="12.75">
      <c r="B104" s="96"/>
      <c r="C104" s="68"/>
      <c r="D104" s="68"/>
      <c r="E104" s="47" t="s">
        <v>36</v>
      </c>
      <c r="F104" s="68"/>
      <c r="G104" s="68"/>
      <c r="H104" s="68"/>
      <c r="I104" s="55"/>
      <c r="J104" s="97"/>
      <c r="K104" s="68"/>
      <c r="L104" s="68"/>
      <c r="M104" s="96"/>
    </row>
    <row r="105" spans="2:13" ht="12.75">
      <c r="B105" s="96"/>
      <c r="C105" s="68"/>
      <c r="D105" s="47"/>
      <c r="E105" s="47" t="s">
        <v>107</v>
      </c>
      <c r="F105" s="47"/>
      <c r="G105" s="47"/>
      <c r="H105" s="47"/>
      <c r="I105" s="47"/>
      <c r="J105" s="97"/>
      <c r="K105" s="68"/>
      <c r="L105" s="68"/>
      <c r="M105" s="96"/>
    </row>
    <row r="106" spans="2:13" ht="12.75">
      <c r="B106" s="96"/>
      <c r="C106" s="47"/>
      <c r="D106" s="47"/>
      <c r="E106" s="47"/>
      <c r="F106" s="47"/>
      <c r="G106" s="47"/>
      <c r="H106" s="47"/>
      <c r="I106" s="47"/>
      <c r="J106" s="97"/>
      <c r="K106" s="68"/>
      <c r="L106" s="68"/>
      <c r="M106" s="96"/>
    </row>
    <row r="107" spans="2:13" ht="12.75">
      <c r="B107" s="96"/>
      <c r="C107" s="47"/>
      <c r="D107" s="47"/>
      <c r="E107" s="47"/>
      <c r="F107" s="47"/>
      <c r="G107" s="47"/>
      <c r="H107" s="47"/>
      <c r="I107" s="47"/>
      <c r="J107" s="97"/>
      <c r="K107" s="68"/>
      <c r="L107" s="68"/>
      <c r="M107" s="96"/>
    </row>
    <row r="108" spans="2:13" ht="12.75">
      <c r="B108" s="96"/>
      <c r="C108" s="47" t="s">
        <v>72</v>
      </c>
      <c r="D108" s="55"/>
      <c r="E108" s="68"/>
      <c r="F108" s="107" t="s">
        <v>65</v>
      </c>
      <c r="G108" s="107"/>
      <c r="H108" s="153" t="s">
        <v>94</v>
      </c>
      <c r="I108" s="153"/>
      <c r="J108" s="107" t="s">
        <v>87</v>
      </c>
      <c r="K108" s="107"/>
      <c r="L108" s="68"/>
      <c r="M108" s="96"/>
    </row>
    <row r="109" spans="2:13" ht="12.75">
      <c r="B109" s="96"/>
      <c r="C109" s="47" t="s">
        <v>73</v>
      </c>
      <c r="D109" s="97"/>
      <c r="E109" s="108" t="s">
        <v>108</v>
      </c>
      <c r="F109" s="108"/>
      <c r="G109" s="108"/>
      <c r="H109" s="108" t="s">
        <v>95</v>
      </c>
      <c r="I109" s="97"/>
      <c r="J109" s="107" t="s">
        <v>88</v>
      </c>
      <c r="K109" s="107"/>
      <c r="L109" s="68"/>
      <c r="M109" s="96"/>
    </row>
    <row r="110" spans="2:13" ht="13.5" thickBot="1">
      <c r="B110" s="109"/>
      <c r="C110" s="110"/>
      <c r="D110" s="110"/>
      <c r="E110" s="110"/>
      <c r="F110" s="110"/>
      <c r="G110" s="110"/>
      <c r="H110" s="110"/>
      <c r="I110" s="110"/>
      <c r="J110" s="110"/>
      <c r="K110" s="110"/>
      <c r="L110" s="111"/>
      <c r="M110" s="96"/>
    </row>
    <row r="111" ht="13.5" thickTop="1"/>
  </sheetData>
  <sheetProtection/>
  <mergeCells count="12">
    <mergeCell ref="D9:E9"/>
    <mergeCell ref="C77:H77"/>
    <mergeCell ref="F79:G79"/>
    <mergeCell ref="H108:I108"/>
    <mergeCell ref="F63:H67"/>
    <mergeCell ref="C2:K2"/>
    <mergeCell ref="C3:K3"/>
    <mergeCell ref="C5:K5"/>
    <mergeCell ref="F8:G8"/>
    <mergeCell ref="I8:J8"/>
    <mergeCell ref="F7:H7"/>
    <mergeCell ref="I7:K7"/>
  </mergeCells>
  <printOptions horizontalCentered="1"/>
  <pageMargins left="0" right="0" top="0.5905511811023623" bottom="0" header="0.31496062992125984" footer="0.31496062992125984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BANK OF INDIA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A&amp;A section, A&amp;C dept</dc:creator>
  <cp:keywords/>
  <dc:description/>
  <cp:lastModifiedBy>Sandeep</cp:lastModifiedBy>
  <cp:lastPrinted>2009-07-30T17:20:18Z</cp:lastPrinted>
  <dcterms:created xsi:type="dcterms:W3CDTF">1999-07-16T06:14:01Z</dcterms:created>
  <dcterms:modified xsi:type="dcterms:W3CDTF">2009-07-30T17:27:00Z</dcterms:modified>
  <cp:category/>
  <cp:version/>
  <cp:contentType/>
  <cp:contentStatus/>
</cp:coreProperties>
</file>