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tate-wise MCL" sheetId="1" r:id="rId1"/>
  </sheets>
  <definedNames>
    <definedName name="_xlnm.Print_Area" localSheetId="0">'State-wise MCL'!$A$1:$T$42</definedName>
  </definedNames>
  <calcPr calcId="145621"/>
</workbook>
</file>

<file path=xl/calcChain.xml><?xml version="1.0" encoding="utf-8"?>
<calcChain xmlns="http://schemas.openxmlformats.org/spreadsheetml/2006/main">
  <c r="O14" i="1" l="1"/>
  <c r="O16" i="1" l="1"/>
  <c r="K32" i="1"/>
  <c r="L32" i="1"/>
  <c r="P16" i="1"/>
  <c r="O33" i="1"/>
  <c r="P37" i="1"/>
  <c r="O37" i="1"/>
  <c r="S37" i="1" s="1"/>
  <c r="P58" i="1"/>
  <c r="P57" i="1"/>
  <c r="O58" i="1"/>
  <c r="L54" i="1"/>
  <c r="L18" i="1" s="1"/>
  <c r="K54" i="1"/>
  <c r="K18" i="1" s="1"/>
  <c r="P53" i="1"/>
  <c r="O53" i="1"/>
  <c r="P52" i="1"/>
  <c r="O57" i="1"/>
  <c r="O52" i="1"/>
  <c r="P48" i="1"/>
  <c r="O48" i="1"/>
  <c r="P47" i="1"/>
  <c r="K49" i="1"/>
  <c r="K39" i="1" s="1"/>
  <c r="L49" i="1"/>
  <c r="L39" i="1" s="1"/>
  <c r="O47" i="1"/>
  <c r="P7" i="1"/>
  <c r="P8" i="1"/>
  <c r="P9" i="1"/>
  <c r="P10" i="1"/>
  <c r="P11" i="1"/>
  <c r="P12" i="1"/>
  <c r="P13" i="1"/>
  <c r="P14" i="1"/>
  <c r="P15" i="1"/>
  <c r="P17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3" i="1"/>
  <c r="P34" i="1"/>
  <c r="P35" i="1"/>
  <c r="P36" i="1"/>
  <c r="P38" i="1"/>
  <c r="P40" i="1"/>
  <c r="P41" i="1"/>
  <c r="O7" i="1"/>
  <c r="O8" i="1"/>
  <c r="O9" i="1"/>
  <c r="O10" i="1"/>
  <c r="O11" i="1"/>
  <c r="O12" i="1"/>
  <c r="O13" i="1"/>
  <c r="O15" i="1"/>
  <c r="O17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4" i="1"/>
  <c r="O35" i="1"/>
  <c r="S35" i="1" s="1"/>
  <c r="O36" i="1"/>
  <c r="O38" i="1"/>
  <c r="O40" i="1"/>
  <c r="O41" i="1"/>
  <c r="P6" i="1"/>
  <c r="O6" i="1"/>
  <c r="T37" i="1" l="1"/>
  <c r="U37" i="1" s="1"/>
  <c r="L42" i="1"/>
  <c r="K42" i="1"/>
  <c r="S57" i="1" l="1"/>
  <c r="T57" i="1"/>
  <c r="S58" i="1"/>
  <c r="T58" i="1"/>
  <c r="C59" i="1"/>
  <c r="C32" i="1" s="1"/>
  <c r="D59" i="1"/>
  <c r="D32" i="1" s="1"/>
  <c r="E59" i="1"/>
  <c r="E32" i="1" s="1"/>
  <c r="F59" i="1"/>
  <c r="F32" i="1" s="1"/>
  <c r="G59" i="1"/>
  <c r="G32" i="1" s="1"/>
  <c r="H59" i="1"/>
  <c r="H32" i="1" s="1"/>
  <c r="I59" i="1"/>
  <c r="I32" i="1" s="1"/>
  <c r="J59" i="1"/>
  <c r="J32" i="1" s="1"/>
  <c r="M59" i="1"/>
  <c r="M32" i="1" s="1"/>
  <c r="N59" i="1"/>
  <c r="N32" i="1" s="1"/>
  <c r="O59" i="1"/>
  <c r="Q59" i="1"/>
  <c r="Q32" i="1" s="1"/>
  <c r="R59" i="1"/>
  <c r="R32" i="1" s="1"/>
  <c r="P32" i="1" l="1"/>
  <c r="O32" i="1"/>
  <c r="P59" i="1"/>
  <c r="T59" i="1"/>
  <c r="S59" i="1"/>
  <c r="U59" i="1" l="1"/>
  <c r="R54" i="1"/>
  <c r="R18" i="1" s="1"/>
  <c r="Q54" i="1"/>
  <c r="Q18" i="1" s="1"/>
  <c r="N54" i="1"/>
  <c r="N18" i="1" s="1"/>
  <c r="M54" i="1"/>
  <c r="M18" i="1" s="1"/>
  <c r="J54" i="1"/>
  <c r="J18" i="1" s="1"/>
  <c r="I54" i="1"/>
  <c r="I18" i="1" s="1"/>
  <c r="H54" i="1"/>
  <c r="H18" i="1" s="1"/>
  <c r="G54" i="1"/>
  <c r="G18" i="1" s="1"/>
  <c r="F54" i="1"/>
  <c r="F18" i="1" s="1"/>
  <c r="E54" i="1"/>
  <c r="E18" i="1" s="1"/>
  <c r="D54" i="1"/>
  <c r="C54" i="1"/>
  <c r="C18" i="1" s="1"/>
  <c r="T53" i="1"/>
  <c r="S53" i="1"/>
  <c r="R49" i="1"/>
  <c r="R39" i="1" s="1"/>
  <c r="Q49" i="1"/>
  <c r="Q39" i="1" s="1"/>
  <c r="N49" i="1"/>
  <c r="N39" i="1" s="1"/>
  <c r="M49" i="1"/>
  <c r="M39" i="1" s="1"/>
  <c r="J49" i="1"/>
  <c r="J39" i="1" s="1"/>
  <c r="I49" i="1"/>
  <c r="I39" i="1" s="1"/>
  <c r="H49" i="1"/>
  <c r="G49" i="1"/>
  <c r="G39" i="1" s="1"/>
  <c r="F49" i="1"/>
  <c r="F39" i="1" s="1"/>
  <c r="F42" i="1" s="1"/>
  <c r="E49" i="1"/>
  <c r="E39" i="1" s="1"/>
  <c r="D49" i="1"/>
  <c r="C49" i="1"/>
  <c r="C39" i="1" s="1"/>
  <c r="T48" i="1"/>
  <c r="S48" i="1"/>
  <c r="S47" i="1"/>
  <c r="S41" i="1"/>
  <c r="T40" i="1"/>
  <c r="S40" i="1"/>
  <c r="T38" i="1"/>
  <c r="S38" i="1"/>
  <c r="S36" i="1"/>
  <c r="T35" i="1"/>
  <c r="S34" i="1"/>
  <c r="T33" i="1"/>
  <c r="S33" i="1"/>
  <c r="S32" i="1"/>
  <c r="T31" i="1"/>
  <c r="S31" i="1"/>
  <c r="S30" i="1"/>
  <c r="T29" i="1"/>
  <c r="S29" i="1"/>
  <c r="S28" i="1"/>
  <c r="T27" i="1"/>
  <c r="S27" i="1"/>
  <c r="S26" i="1"/>
  <c r="T25" i="1"/>
  <c r="S25" i="1"/>
  <c r="S24" i="1"/>
  <c r="T23" i="1"/>
  <c r="S23" i="1"/>
  <c r="S22" i="1"/>
  <c r="T21" i="1"/>
  <c r="S21" i="1"/>
  <c r="S20" i="1"/>
  <c r="T19" i="1"/>
  <c r="S19" i="1"/>
  <c r="T17" i="1"/>
  <c r="S17" i="1"/>
  <c r="S16" i="1"/>
  <c r="T15" i="1"/>
  <c r="S15" i="1"/>
  <c r="S14" i="1"/>
  <c r="T13" i="1"/>
  <c r="S13" i="1"/>
  <c r="S12" i="1"/>
  <c r="T11" i="1"/>
  <c r="S11" i="1"/>
  <c r="S10" i="1"/>
  <c r="T9" i="1"/>
  <c r="S9" i="1"/>
  <c r="S8" i="1"/>
  <c r="T7" i="1"/>
  <c r="S7" i="1"/>
  <c r="S6" i="1"/>
  <c r="N42" i="1" l="1"/>
  <c r="G42" i="1"/>
  <c r="D18" i="1"/>
  <c r="P18" i="1" s="1"/>
  <c r="D39" i="1"/>
  <c r="H39" i="1"/>
  <c r="R42" i="1"/>
  <c r="Q42" i="1"/>
  <c r="M42" i="1"/>
  <c r="J42" i="1"/>
  <c r="O39" i="1"/>
  <c r="S39" i="1" s="1"/>
  <c r="I42" i="1"/>
  <c r="E42" i="1"/>
  <c r="O18" i="1"/>
  <c r="S18" i="1" s="1"/>
  <c r="C42" i="1"/>
  <c r="P49" i="1"/>
  <c r="O49" i="1"/>
  <c r="P54" i="1"/>
  <c r="O54" i="1"/>
  <c r="T6" i="1"/>
  <c r="U6" i="1" s="1"/>
  <c r="U7" i="1"/>
  <c r="T8" i="1"/>
  <c r="U8" i="1" s="1"/>
  <c r="U9" i="1"/>
  <c r="T10" i="1"/>
  <c r="U10" i="1" s="1"/>
  <c r="U11" i="1"/>
  <c r="T12" i="1"/>
  <c r="U12" i="1" s="1"/>
  <c r="U13" i="1"/>
  <c r="T14" i="1"/>
  <c r="U14" i="1" s="1"/>
  <c r="U15" i="1"/>
  <c r="T16" i="1"/>
  <c r="U16" i="1" s="1"/>
  <c r="U17" i="1"/>
  <c r="U19" i="1"/>
  <c r="T20" i="1"/>
  <c r="U20" i="1" s="1"/>
  <c r="U21" i="1"/>
  <c r="T22" i="1"/>
  <c r="U22" i="1" s="1"/>
  <c r="U23" i="1"/>
  <c r="T24" i="1"/>
  <c r="U24" i="1" s="1"/>
  <c r="U25" i="1"/>
  <c r="T26" i="1"/>
  <c r="U26" i="1" s="1"/>
  <c r="U27" i="1"/>
  <c r="T28" i="1"/>
  <c r="U28" i="1" s="1"/>
  <c r="U29" i="1"/>
  <c r="T30" i="1"/>
  <c r="U30" i="1" s="1"/>
  <c r="U31" i="1"/>
  <c r="T32" i="1"/>
  <c r="U32" i="1" s="1"/>
  <c r="U33" i="1"/>
  <c r="T34" i="1"/>
  <c r="U34" i="1" s="1"/>
  <c r="U35" i="1"/>
  <c r="T36" i="1"/>
  <c r="U36" i="1" s="1"/>
  <c r="U38" i="1"/>
  <c r="U40" i="1"/>
  <c r="T41" i="1"/>
  <c r="U41" i="1" s="1"/>
  <c r="T47" i="1"/>
  <c r="T49" i="1" s="1"/>
  <c r="S52" i="1"/>
  <c r="S54" i="1" s="1"/>
  <c r="S49" i="1"/>
  <c r="T52" i="1"/>
  <c r="T54" i="1" s="1"/>
  <c r="D42" i="1" l="1"/>
  <c r="P39" i="1"/>
  <c r="H42" i="1"/>
  <c r="T18" i="1"/>
  <c r="U18" i="1" s="1"/>
  <c r="S42" i="1"/>
  <c r="U49" i="1"/>
  <c r="O42" i="1"/>
  <c r="U54" i="1"/>
  <c r="T39" i="1" l="1"/>
  <c r="U39" i="1" s="1"/>
  <c r="P42" i="1"/>
  <c r="T42" i="1"/>
  <c r="U42" i="1" l="1"/>
</calcChain>
</file>

<file path=xl/sharedStrings.xml><?xml version="1.0" encoding="utf-8"?>
<sst xmlns="http://schemas.openxmlformats.org/spreadsheetml/2006/main" count="84" uniqueCount="61">
  <si>
    <t xml:space="preserve">                                                                                                                         STATE BANK OF INDIA, CORPORATE CENTRE, MUMBAI                                                         </t>
  </si>
  <si>
    <t>Amount in lacs</t>
  </si>
  <si>
    <t>Annexure-A</t>
  </si>
  <si>
    <t>Sl No</t>
  </si>
  <si>
    <t>State</t>
  </si>
  <si>
    <t xml:space="preserve">      Christians</t>
  </si>
  <si>
    <t xml:space="preserve">        Muslims</t>
  </si>
  <si>
    <t xml:space="preserve">        Budhists</t>
  </si>
  <si>
    <t xml:space="preserve">         Sikhs</t>
  </si>
  <si>
    <t xml:space="preserve">     Zoroastrians</t>
  </si>
  <si>
    <t xml:space="preserve">         Total</t>
  </si>
  <si>
    <t xml:space="preserve">         Others</t>
  </si>
  <si>
    <t xml:space="preserve">  Total PSL Adv</t>
  </si>
  <si>
    <t>No of a/c</t>
  </si>
  <si>
    <t>Amt O/S</t>
  </si>
  <si>
    <t>A&amp;N Island</t>
  </si>
  <si>
    <t>Andhra Pradesh</t>
  </si>
  <si>
    <t>Arunachal Pradesh</t>
  </si>
  <si>
    <t>Assam</t>
  </si>
  <si>
    <t>Bihar</t>
  </si>
  <si>
    <t>Chandigarh</t>
  </si>
  <si>
    <t>Chattisgarh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</si>
  <si>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</si>
  <si>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</si>
  <si>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</si>
  <si>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</si>
  <si>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</si>
  <si>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</si>
  <si>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</si>
  <si>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</si>
  <si>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</si>
  <si>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</si>
  <si>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Lakshadeep</t>
  </si>
  <si>
    <t>Madhya Pradesh</t>
  </si>
  <si>
    <t>Maharastra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</si>
  <si>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</si>
  <si>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</si>
  <si>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</si>
  <si>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</si>
  <si>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</si>
  <si>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</si>
  <si>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</si>
  <si>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</si>
  <si>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</si>
  <si>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</si>
  <si>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</si>
  <si>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</si>
  <si>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W Bengal</t>
  </si>
  <si>
    <t>All India</t>
  </si>
  <si>
    <t>U.P.</t>
  </si>
  <si>
    <t>Lucknow</t>
  </si>
  <si>
    <t>Total</t>
  </si>
  <si>
    <t>Chennai</t>
  </si>
  <si>
    <t xml:space="preserve">                                           PRIME MINISTER'S NEW 15 POINT PROGRAMME FOR THE WELFARE OF MINORITIES.                                                              </t>
  </si>
  <si>
    <t>No. of a/c</t>
  </si>
  <si>
    <t>`</t>
  </si>
  <si>
    <t>Telengana</t>
  </si>
  <si>
    <t>Dadra &amp; Nagar haveli</t>
  </si>
  <si>
    <t>Puducherry</t>
  </si>
  <si>
    <t xml:space="preserve">                               QUARTERLY INFORMATION AS AT THE QUARTER ENDED 31.03.2015</t>
  </si>
  <si>
    <t>Jains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</si>
</sst>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1" fillId="0" borderId="0" xfId="0" applyFont="1"/>
    <xf numFmtId="10" fontId="1" fillId="0" borderId="0" xfId="0" applyNumberFormat="1" applyFont="1"/>
    <xf numFmtId="10" fontId="2" fillId="0" borderId="0" xfId="0" applyNumberFormat="1" applyFont="1"/>
    <xf numFmtId="0" fontId="3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7" fillId="0" borderId="0" xfId="0" applyFont="1" applyBorder="1"/>
    <xf numFmtId="0" fontId="6" fillId="0" borderId="0" xfId="0" applyFont="1" applyBorder="1"/>
    <xf numFmtId="0" fontId="5" fillId="2" borderId="1" xfId="0" applyFont="1" applyFill="1" applyBorder="1"/>
    <xf numFmtId="1" fontId="6" fillId="0" borderId="0" xfId="0" applyNumberFormat="1" applyFont="1" applyBorder="1"/>
    <xf numFmtId="0" fontId="5" fillId="2" borderId="0" xfId="0" applyFont="1" applyFill="1" applyBorder="1"/>
    <xf numFmtId="0" fontId="7" fillId="0" borderId="0" xfId="0" applyFont="1"/>
    <xf numFmtId="0" fontId="6" fillId="0" borderId="1" xfId="0" applyFont="1" applyBorder="1"/>
    <xf numFmtId="1" fontId="5" fillId="2" borderId="1" xfId="0" applyNumberFormat="1" applyFont="1" applyFill="1" applyBorder="1"/>
    <xf numFmtId="0" fontId="5" fillId="2" borderId="5" xfId="0" applyFont="1" applyFill="1" applyBorder="1"/>
    <xf numFmtId="0" fontId="7" fillId="0" borderId="1" xfId="0" applyFont="1" applyBorder="1"/>
    <xf numFmtId="1" fontId="6" fillId="0" borderId="1" xfId="0" applyNumberFormat="1" applyFont="1" applyBorder="1"/>
    <xf numFmtId="0" fontId="7" fillId="2" borderId="1" xfId="0" applyFont="1" applyFill="1" applyBorder="1"/>
    <xf numFmtId="0" fontId="6" fillId="0" borderId="1" xfId="0" applyNumberFormat="1" applyFont="1" applyBorder="1"/>
    <xf numFmtId="0" fontId="8" fillId="0" borderId="1" xfId="0" applyFont="1" applyBorder="1"/>
    <xf numFmtId="0" fontId="9" fillId="0" borderId="1" xfId="0" applyFont="1" applyBorder="1"/>
    <xf numFmtId="0" fontId="9" fillId="0" borderId="1" xfId="0" applyFont="1" applyBorder="1" applyAlignment="1"/>
    <xf numFmtId="0" fontId="11" fillId="0" borderId="1" xfId="0" applyFont="1" applyBorder="1"/>
    <xf numFmtId="1" fontId="9" fillId="0" borderId="1" xfId="0" applyNumberFormat="1" applyFont="1" applyBorder="1"/>
    <xf numFmtId="0" fontId="8" fillId="2" borderId="1" xfId="0" applyFont="1" applyFill="1" applyBorder="1"/>
    <xf numFmtId="1" fontId="8" fillId="2" borderId="1" xfId="0" applyNumberFormat="1" applyFont="1" applyFill="1" applyBorder="1"/>
    <xf numFmtId="2" fontId="9" fillId="0" borderId="1" xfId="0" applyNumberFormat="1" applyFont="1" applyBorder="1"/>
    <xf numFmtId="1" fontId="11" fillId="0" borderId="1" xfId="0" applyNumberFormat="1" applyFont="1" applyBorder="1"/>
    <xf numFmtId="2" fontId="11" fillId="0" borderId="1" xfId="0" applyNumberFormat="1" applyFont="1" applyBorder="1"/>
    <xf numFmtId="0" fontId="9" fillId="3" borderId="1" xfId="0" applyFont="1" applyFill="1" applyBorder="1"/>
    <xf numFmtId="0" fontId="9" fillId="0" borderId="1" xfId="0" applyNumberFormat="1" applyFont="1" applyBorder="1"/>
    <xf numFmtId="0" fontId="11" fillId="0" borderId="1" xfId="0" applyNumberFormat="1" applyFont="1" applyBorder="1"/>
    <xf numFmtId="0" fontId="9" fillId="3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12" fillId="0" borderId="4" xfId="0" applyFont="1" applyBorder="1" applyAlignment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view="pageBreakPreview" zoomScale="75" zoomScaleSheetLayoutView="75" workbookViewId="0">
      <selection activeCell="S3" sqref="S3:T3"/>
    </sheetView>
  </sheetViews>
  <sheetFormatPr defaultRowHeight="15" x14ac:dyDescent="0.25"/>
  <cols>
    <col min="1" max="1" width="9.28515625" bestFit="1" customWidth="1"/>
    <col min="2" max="2" width="18.5703125" customWidth="1"/>
    <col min="3" max="3" width="9.42578125" customWidth="1"/>
    <col min="4" max="4" width="10.42578125" customWidth="1"/>
    <col min="5" max="5" width="9.28515625" customWidth="1"/>
    <col min="6" max="6" width="12.28515625" customWidth="1"/>
    <col min="7" max="7" width="10" customWidth="1"/>
    <col min="8" max="8" width="10.42578125" customWidth="1"/>
    <col min="9" max="9" width="9.7109375" customWidth="1"/>
    <col min="10" max="10" width="9.5703125" customWidth="1"/>
    <col min="11" max="11" width="6.28515625" customWidth="1"/>
    <col min="12" max="12" width="13.42578125" customWidth="1"/>
    <col min="13" max="13" width="8.28515625" customWidth="1"/>
    <col min="14" max="14" width="10" customWidth="1"/>
    <col min="15" max="15" width="11.85546875" customWidth="1"/>
    <col min="16" max="16" width="11.140625" customWidth="1"/>
    <col min="17" max="17" width="11.85546875" customWidth="1"/>
    <col min="18" max="18" width="12.140625" customWidth="1"/>
    <col min="19" max="19" width="12.28515625" customWidth="1"/>
    <col min="20" max="20" width="13" customWidth="1"/>
    <col min="21" max="21" width="13.28515625" customWidth="1"/>
  </cols>
  <sheetData>
    <row r="1" spans="1:21" ht="20.25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1"/>
    </row>
    <row r="2" spans="1:21" ht="20.25" x14ac:dyDescent="0.3">
      <c r="A2" s="37" t="s">
        <v>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9"/>
      <c r="U2" s="1"/>
    </row>
    <row r="3" spans="1:21" ht="20.25" x14ac:dyDescent="0.3">
      <c r="A3" s="22"/>
      <c r="B3" s="22" t="s">
        <v>1</v>
      </c>
      <c r="C3" s="42" t="s">
        <v>59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4"/>
      <c r="S3" s="47" t="s">
        <v>2</v>
      </c>
      <c r="T3" s="48"/>
      <c r="U3" s="1"/>
    </row>
    <row r="4" spans="1:21" ht="20.25" x14ac:dyDescent="0.3">
      <c r="A4" s="23" t="s">
        <v>3</v>
      </c>
      <c r="B4" s="24" t="s">
        <v>4</v>
      </c>
      <c r="C4" s="40" t="s">
        <v>5</v>
      </c>
      <c r="D4" s="40"/>
      <c r="E4" s="40" t="s">
        <v>6</v>
      </c>
      <c r="F4" s="40"/>
      <c r="G4" s="40" t="s">
        <v>7</v>
      </c>
      <c r="H4" s="40"/>
      <c r="I4" s="41" t="s">
        <v>8</v>
      </c>
      <c r="J4" s="41"/>
      <c r="K4" s="41" t="s">
        <v>9</v>
      </c>
      <c r="L4" s="41"/>
      <c r="M4" s="45" t="s">
        <v>60</v>
      </c>
      <c r="N4" s="46"/>
      <c r="O4" s="41" t="s">
        <v>10</v>
      </c>
      <c r="P4" s="41"/>
      <c r="Q4" s="41" t="s">
        <v>11</v>
      </c>
      <c r="R4" s="41"/>
      <c r="S4" s="41" t="s">
        <v>12</v>
      </c>
      <c r="T4" s="41"/>
      <c r="U4" s="1"/>
    </row>
    <row r="5" spans="1:21" ht="20.25" x14ac:dyDescent="0.3">
      <c r="A5" s="23"/>
      <c r="B5" s="23"/>
      <c r="C5" s="25" t="s">
        <v>13</v>
      </c>
      <c r="D5" s="25" t="s">
        <v>14</v>
      </c>
      <c r="E5" s="25" t="s">
        <v>13</v>
      </c>
      <c r="F5" s="25" t="s">
        <v>14</v>
      </c>
      <c r="G5" s="25" t="s">
        <v>13</v>
      </c>
      <c r="H5" s="25" t="s">
        <v>14</v>
      </c>
      <c r="I5" s="25" t="s">
        <v>13</v>
      </c>
      <c r="J5" s="25" t="s">
        <v>14</v>
      </c>
      <c r="K5" s="25" t="s">
        <v>54</v>
      </c>
      <c r="L5" s="25" t="s">
        <v>14</v>
      </c>
      <c r="M5" s="25" t="s">
        <v>13</v>
      </c>
      <c r="N5" s="25" t="s">
        <v>14</v>
      </c>
      <c r="O5" s="25" t="s">
        <v>13</v>
      </c>
      <c r="P5" s="25" t="s">
        <v>14</v>
      </c>
      <c r="Q5" s="25" t="s">
        <v>13</v>
      </c>
      <c r="R5" s="25" t="s">
        <v>14</v>
      </c>
      <c r="S5" s="25" t="s">
        <v>13</v>
      </c>
      <c r="T5" s="25" t="s">
        <v>14</v>
      </c>
      <c r="U5" s="1"/>
    </row>
    <row r="6" spans="1:21" ht="20.25" x14ac:dyDescent="0.3">
      <c r="A6" s="25">
        <v>1</v>
      </c>
      <c r="B6" s="23" t="s">
        <v>15</v>
      </c>
      <c r="C6" s="23">
        <v>4656</v>
      </c>
      <c r="D6" s="26">
        <v>4861</v>
      </c>
      <c r="E6" s="23">
        <v>3839</v>
      </c>
      <c r="F6" s="26">
        <v>6384</v>
      </c>
      <c r="G6" s="23">
        <v>0</v>
      </c>
      <c r="H6" s="23">
        <v>0</v>
      </c>
      <c r="I6" s="23">
        <v>87</v>
      </c>
      <c r="J6" s="23">
        <v>58</v>
      </c>
      <c r="K6" s="23"/>
      <c r="L6" s="23"/>
      <c r="M6" s="23"/>
      <c r="N6" s="23"/>
      <c r="O6" s="27">
        <f>SUM(C6+E6+G6+I6+K6+M6)</f>
        <v>8582</v>
      </c>
      <c r="P6" s="27">
        <f>SUM(D6+F6+H6+J6+L6+N6)</f>
        <v>11303</v>
      </c>
      <c r="Q6" s="23">
        <v>5452</v>
      </c>
      <c r="R6" s="23">
        <v>20593</v>
      </c>
      <c r="S6" s="27">
        <f>SUM(O6,Q6)</f>
        <v>14034</v>
      </c>
      <c r="T6" s="28">
        <f>SUM(P6,R6)</f>
        <v>31896</v>
      </c>
      <c r="U6" s="2">
        <f t="shared" ref="U6:U42" si="0">P6/T6</f>
        <v>0.35437045397542011</v>
      </c>
    </row>
    <row r="7" spans="1:21" ht="20.25" x14ac:dyDescent="0.3">
      <c r="A7" s="25">
        <v>2</v>
      </c>
      <c r="B7" s="23" t="s">
        <v>16</v>
      </c>
      <c r="C7" s="23">
        <v>120727</v>
      </c>
      <c r="D7" s="26">
        <v>225698</v>
      </c>
      <c r="E7" s="23">
        <v>253401</v>
      </c>
      <c r="F7" s="26">
        <v>272587</v>
      </c>
      <c r="G7" s="23">
        <v>215</v>
      </c>
      <c r="H7" s="26">
        <v>113</v>
      </c>
      <c r="I7" s="23">
        <v>3172</v>
      </c>
      <c r="J7" s="26">
        <v>2062</v>
      </c>
      <c r="K7" s="26">
        <v>0</v>
      </c>
      <c r="L7" s="26">
        <v>0</v>
      </c>
      <c r="M7" s="23">
        <v>15</v>
      </c>
      <c r="N7" s="26">
        <v>25</v>
      </c>
      <c r="O7" s="27">
        <f t="shared" ref="O7:O41" si="1">SUM(C7+E7+G7+I7+K7+M7)</f>
        <v>377530</v>
      </c>
      <c r="P7" s="27">
        <f t="shared" ref="P7:P41" si="2">SUM(D7+F7+H7+J7+L7+N7)</f>
        <v>500485</v>
      </c>
      <c r="Q7" s="23">
        <v>2902262</v>
      </c>
      <c r="R7" s="26">
        <v>2724550</v>
      </c>
      <c r="S7" s="27">
        <f t="shared" ref="S7:T41" si="3">SUM(O7,Q7)</f>
        <v>3279792</v>
      </c>
      <c r="T7" s="28">
        <f t="shared" si="3"/>
        <v>3225035</v>
      </c>
      <c r="U7" s="2">
        <f t="shared" si="0"/>
        <v>0.15518746308179601</v>
      </c>
    </row>
    <row r="8" spans="1:21" ht="20.25" x14ac:dyDescent="0.3">
      <c r="A8" s="25">
        <v>3</v>
      </c>
      <c r="B8" s="23" t="s">
        <v>17</v>
      </c>
      <c r="C8" s="23">
        <v>7838</v>
      </c>
      <c r="D8" s="26">
        <v>20585</v>
      </c>
      <c r="E8" s="23">
        <v>2139</v>
      </c>
      <c r="F8" s="26">
        <v>589</v>
      </c>
      <c r="G8" s="23">
        <v>4620</v>
      </c>
      <c r="H8" s="26">
        <v>3696</v>
      </c>
      <c r="I8" s="23"/>
      <c r="J8" s="26"/>
      <c r="K8" s="26"/>
      <c r="L8" s="26"/>
      <c r="M8" s="23"/>
      <c r="N8" s="29"/>
      <c r="O8" s="27">
        <f t="shared" si="1"/>
        <v>14597</v>
      </c>
      <c r="P8" s="27">
        <f t="shared" si="2"/>
        <v>24870</v>
      </c>
      <c r="Q8" s="23">
        <v>2199</v>
      </c>
      <c r="R8" s="26">
        <v>16382</v>
      </c>
      <c r="S8" s="27">
        <f t="shared" si="3"/>
        <v>16796</v>
      </c>
      <c r="T8" s="28">
        <f t="shared" si="3"/>
        <v>41252</v>
      </c>
      <c r="U8" s="2">
        <f t="shared" si="0"/>
        <v>0.60287986037040631</v>
      </c>
    </row>
    <row r="9" spans="1:21" ht="20.25" x14ac:dyDescent="0.3">
      <c r="A9" s="25">
        <v>4</v>
      </c>
      <c r="B9" s="23" t="s">
        <v>18</v>
      </c>
      <c r="C9" s="23">
        <v>8842</v>
      </c>
      <c r="D9" s="26">
        <v>12483</v>
      </c>
      <c r="E9" s="23">
        <v>80337</v>
      </c>
      <c r="F9" s="26">
        <v>104257</v>
      </c>
      <c r="G9" s="23">
        <v>0</v>
      </c>
      <c r="H9" s="26">
        <v>0</v>
      </c>
      <c r="I9" s="23">
        <v>3334</v>
      </c>
      <c r="J9" s="26">
        <v>4810</v>
      </c>
      <c r="K9" s="26">
        <v>0</v>
      </c>
      <c r="L9" s="26">
        <v>0</v>
      </c>
      <c r="M9" s="23">
        <v>177</v>
      </c>
      <c r="N9" s="26">
        <v>5122</v>
      </c>
      <c r="O9" s="27">
        <f t="shared" si="1"/>
        <v>92690</v>
      </c>
      <c r="P9" s="27">
        <f t="shared" si="2"/>
        <v>126672</v>
      </c>
      <c r="Q9" s="23">
        <v>284000</v>
      </c>
      <c r="R9" s="26">
        <v>290696</v>
      </c>
      <c r="S9" s="27">
        <f t="shared" si="3"/>
        <v>376690</v>
      </c>
      <c r="T9" s="28">
        <f t="shared" si="3"/>
        <v>417368</v>
      </c>
      <c r="U9" s="2">
        <f t="shared" si="0"/>
        <v>0.30350194552529181</v>
      </c>
    </row>
    <row r="10" spans="1:21" s="4" customFormat="1" ht="20.25" x14ac:dyDescent="0.3">
      <c r="A10" s="25">
        <v>5</v>
      </c>
      <c r="B10" s="25" t="s">
        <v>19</v>
      </c>
      <c r="C10" s="25">
        <v>1318</v>
      </c>
      <c r="D10" s="30">
        <v>1253</v>
      </c>
      <c r="E10" s="25">
        <v>161377</v>
      </c>
      <c r="F10" s="30">
        <v>124225</v>
      </c>
      <c r="G10" s="25">
        <v>0</v>
      </c>
      <c r="H10" s="30">
        <v>0</v>
      </c>
      <c r="I10" s="25">
        <v>2353</v>
      </c>
      <c r="J10" s="30">
        <v>2247</v>
      </c>
      <c r="K10" s="30">
        <v>0</v>
      </c>
      <c r="L10" s="30">
        <v>0</v>
      </c>
      <c r="M10" s="25">
        <v>1836</v>
      </c>
      <c r="N10" s="31">
        <v>1421</v>
      </c>
      <c r="O10" s="27">
        <f t="shared" si="1"/>
        <v>166884</v>
      </c>
      <c r="P10" s="27">
        <f t="shared" si="2"/>
        <v>129146</v>
      </c>
      <c r="Q10" s="25">
        <v>543567</v>
      </c>
      <c r="R10" s="30">
        <v>760902</v>
      </c>
      <c r="S10" s="27">
        <f t="shared" si="3"/>
        <v>710451</v>
      </c>
      <c r="T10" s="28">
        <f t="shared" si="3"/>
        <v>890048</v>
      </c>
      <c r="U10" s="3">
        <f t="shared" si="0"/>
        <v>0.14510003954842884</v>
      </c>
    </row>
    <row r="11" spans="1:21" ht="20.25" x14ac:dyDescent="0.3">
      <c r="A11" s="25">
        <v>6</v>
      </c>
      <c r="B11" s="23" t="s">
        <v>20</v>
      </c>
      <c r="C11" s="23">
        <v>297</v>
      </c>
      <c r="D11" s="26">
        <v>239</v>
      </c>
      <c r="E11" s="23">
        <v>417</v>
      </c>
      <c r="F11" s="26">
        <v>339</v>
      </c>
      <c r="G11" s="23">
        <v>0</v>
      </c>
      <c r="H11" s="26">
        <v>0</v>
      </c>
      <c r="I11" s="23">
        <v>2184</v>
      </c>
      <c r="J11" s="26">
        <v>22179</v>
      </c>
      <c r="K11" s="26">
        <v>0</v>
      </c>
      <c r="L11" s="26">
        <v>0</v>
      </c>
      <c r="M11" s="23">
        <v>66</v>
      </c>
      <c r="N11" s="26">
        <v>139</v>
      </c>
      <c r="O11" s="27">
        <f t="shared" si="1"/>
        <v>2964</v>
      </c>
      <c r="P11" s="27">
        <f t="shared" si="2"/>
        <v>22896</v>
      </c>
      <c r="Q11" s="23">
        <v>3174</v>
      </c>
      <c r="R11" s="26">
        <v>78837</v>
      </c>
      <c r="S11" s="27">
        <f t="shared" si="3"/>
        <v>6138</v>
      </c>
      <c r="T11" s="28">
        <f t="shared" si="3"/>
        <v>101733</v>
      </c>
      <c r="U11" s="2">
        <f t="shared" si="0"/>
        <v>0.22505971513668133</v>
      </c>
    </row>
    <row r="12" spans="1:21" ht="20.25" x14ac:dyDescent="0.3">
      <c r="A12" s="25">
        <v>7</v>
      </c>
      <c r="B12" s="23" t="s">
        <v>21</v>
      </c>
      <c r="C12" s="23">
        <v>6270</v>
      </c>
      <c r="D12" s="26">
        <v>6861</v>
      </c>
      <c r="E12" s="23">
        <v>6663</v>
      </c>
      <c r="F12" s="26">
        <v>7325</v>
      </c>
      <c r="G12" s="23">
        <v>1085</v>
      </c>
      <c r="H12" s="26">
        <v>1315</v>
      </c>
      <c r="I12" s="23">
        <v>2822</v>
      </c>
      <c r="J12" s="26">
        <v>3861</v>
      </c>
      <c r="K12" s="26">
        <v>0</v>
      </c>
      <c r="L12" s="26">
        <v>0</v>
      </c>
      <c r="M12" s="23">
        <v>2096</v>
      </c>
      <c r="N12" s="26">
        <v>4371</v>
      </c>
      <c r="O12" s="27">
        <f t="shared" si="1"/>
        <v>18936</v>
      </c>
      <c r="P12" s="27">
        <f t="shared" si="2"/>
        <v>23733</v>
      </c>
      <c r="Q12" s="23">
        <v>191697</v>
      </c>
      <c r="R12" s="26">
        <v>520079</v>
      </c>
      <c r="S12" s="27">
        <f t="shared" si="3"/>
        <v>210633</v>
      </c>
      <c r="T12" s="28">
        <f t="shared" si="3"/>
        <v>543812</v>
      </c>
      <c r="U12" s="2">
        <f t="shared" si="0"/>
        <v>4.3641920369539476E-2</v>
      </c>
    </row>
    <row r="13" spans="1:21" s="4" customFormat="1" ht="20.25" x14ac:dyDescent="0.3">
      <c r="A13" s="25">
        <v>8</v>
      </c>
      <c r="B13" s="25" t="s">
        <v>57</v>
      </c>
      <c r="C13" s="25">
        <v>7</v>
      </c>
      <c r="D13" s="30">
        <v>42</v>
      </c>
      <c r="E13" s="25">
        <v>67</v>
      </c>
      <c r="F13" s="30">
        <v>151</v>
      </c>
      <c r="G13" s="25">
        <v>0</v>
      </c>
      <c r="H13" s="30">
        <v>0</v>
      </c>
      <c r="I13" s="25">
        <v>26</v>
      </c>
      <c r="J13" s="30">
        <v>45</v>
      </c>
      <c r="K13" s="30">
        <v>4</v>
      </c>
      <c r="L13" s="30">
        <v>9</v>
      </c>
      <c r="M13" s="25">
        <v>2</v>
      </c>
      <c r="N13" s="30">
        <v>26</v>
      </c>
      <c r="O13" s="27">
        <f t="shared" si="1"/>
        <v>106</v>
      </c>
      <c r="P13" s="27">
        <f t="shared" si="2"/>
        <v>273</v>
      </c>
      <c r="Q13" s="25">
        <v>1066</v>
      </c>
      <c r="R13" s="30">
        <v>6596</v>
      </c>
      <c r="S13" s="27">
        <f t="shared" si="3"/>
        <v>1172</v>
      </c>
      <c r="T13" s="28">
        <f t="shared" si="3"/>
        <v>6869</v>
      </c>
      <c r="U13" s="3">
        <f t="shared" si="0"/>
        <v>3.9743776386664723E-2</v>
      </c>
    </row>
    <row r="14" spans="1:21" s="4" customFormat="1" ht="20.25" x14ac:dyDescent="0.3">
      <c r="A14" s="25">
        <v>9</v>
      </c>
      <c r="B14" s="25" t="s">
        <v>22</v>
      </c>
      <c r="C14" s="25">
        <v>33</v>
      </c>
      <c r="D14" s="30">
        <v>95</v>
      </c>
      <c r="E14" s="25">
        <v>78</v>
      </c>
      <c r="F14" s="30">
        <v>120</v>
      </c>
      <c r="G14" s="25">
        <v>0</v>
      </c>
      <c r="H14" s="30">
        <v>0</v>
      </c>
      <c r="I14" s="25">
        <v>7</v>
      </c>
      <c r="J14" s="30">
        <v>34</v>
      </c>
      <c r="K14" s="30">
        <v>0</v>
      </c>
      <c r="L14" s="30">
        <v>0</v>
      </c>
      <c r="M14" s="25">
        <v>10</v>
      </c>
      <c r="N14" s="30">
        <v>41</v>
      </c>
      <c r="O14" s="27">
        <f t="shared" si="1"/>
        <v>128</v>
      </c>
      <c r="P14" s="27">
        <f t="shared" si="2"/>
        <v>290</v>
      </c>
      <c r="Q14" s="25">
        <v>1014</v>
      </c>
      <c r="R14" s="30">
        <v>3635</v>
      </c>
      <c r="S14" s="27">
        <f t="shared" si="3"/>
        <v>1142</v>
      </c>
      <c r="T14" s="28">
        <f t="shared" si="3"/>
        <v>3925</v>
      </c>
      <c r="U14" s="3">
        <f t="shared" si="0"/>
        <v>7.3885350318471335E-2</v>
      </c>
    </row>
    <row r="15" spans="1:21" s="4" customFormat="1" ht="20.25" x14ac:dyDescent="0.3">
      <c r="A15" s="25">
        <v>10</v>
      </c>
      <c r="B15" s="25" t="s">
        <v>23</v>
      </c>
      <c r="C15" s="25">
        <v>288</v>
      </c>
      <c r="D15" s="30">
        <v>352</v>
      </c>
      <c r="E15" s="25">
        <v>18962</v>
      </c>
      <c r="F15" s="30">
        <v>113471</v>
      </c>
      <c r="G15" s="25">
        <v>842</v>
      </c>
      <c r="H15" s="30">
        <v>760</v>
      </c>
      <c r="I15" s="25">
        <v>4089</v>
      </c>
      <c r="J15" s="30">
        <v>6846</v>
      </c>
      <c r="K15" s="30">
        <v>0</v>
      </c>
      <c r="L15" s="30">
        <v>0</v>
      </c>
      <c r="M15" s="25">
        <v>8</v>
      </c>
      <c r="N15" s="30">
        <v>38</v>
      </c>
      <c r="O15" s="27">
        <f t="shared" si="1"/>
        <v>24189</v>
      </c>
      <c r="P15" s="27">
        <f t="shared" si="2"/>
        <v>121467</v>
      </c>
      <c r="Q15" s="25">
        <v>46782</v>
      </c>
      <c r="R15" s="30">
        <v>253249</v>
      </c>
      <c r="S15" s="27">
        <f t="shared" si="3"/>
        <v>70971</v>
      </c>
      <c r="T15" s="28">
        <f t="shared" si="3"/>
        <v>374716</v>
      </c>
      <c r="U15" s="3">
        <f t="shared" si="0"/>
        <v>0.32415749527642268</v>
      </c>
    </row>
    <row r="16" spans="1:21" ht="20.25" x14ac:dyDescent="0.3">
      <c r="A16" s="25">
        <v>11</v>
      </c>
      <c r="B16" s="23" t="s">
        <v>24</v>
      </c>
      <c r="C16" s="23">
        <v>4678</v>
      </c>
      <c r="D16" s="26">
        <v>32465</v>
      </c>
      <c r="E16" s="23">
        <v>860</v>
      </c>
      <c r="F16" s="26">
        <v>5345</v>
      </c>
      <c r="G16" s="23">
        <v>957</v>
      </c>
      <c r="H16" s="26">
        <v>640</v>
      </c>
      <c r="I16" s="23">
        <v>74</v>
      </c>
      <c r="J16" s="26">
        <v>416</v>
      </c>
      <c r="K16" s="26">
        <v>3</v>
      </c>
      <c r="L16" s="26">
        <v>6</v>
      </c>
      <c r="M16" s="23">
        <v>22</v>
      </c>
      <c r="N16" s="26">
        <v>736</v>
      </c>
      <c r="O16" s="27">
        <f t="shared" si="1"/>
        <v>6594</v>
      </c>
      <c r="P16" s="27">
        <f t="shared" si="2"/>
        <v>39608</v>
      </c>
      <c r="Q16" s="23">
        <v>10526</v>
      </c>
      <c r="R16" s="26">
        <v>49730</v>
      </c>
      <c r="S16" s="27">
        <f t="shared" si="3"/>
        <v>17120</v>
      </c>
      <c r="T16" s="28">
        <f t="shared" si="3"/>
        <v>89338</v>
      </c>
      <c r="U16" s="2">
        <f t="shared" si="0"/>
        <v>0.44334997425507622</v>
      </c>
    </row>
    <row r="17" spans="1:21" ht="20.25" x14ac:dyDescent="0.3">
      <c r="A17" s="25">
        <v>12</v>
      </c>
      <c r="B17" s="23" t="s">
        <v>25</v>
      </c>
      <c r="C17" s="23">
        <v>2449</v>
      </c>
      <c r="D17" s="26">
        <v>14520</v>
      </c>
      <c r="E17" s="23">
        <v>74205</v>
      </c>
      <c r="F17" s="26">
        <v>78614</v>
      </c>
      <c r="G17" s="23">
        <v>54</v>
      </c>
      <c r="H17" s="26">
        <v>483</v>
      </c>
      <c r="I17" s="23">
        <v>480</v>
      </c>
      <c r="J17" s="26">
        <v>4213</v>
      </c>
      <c r="K17" s="26">
        <v>161</v>
      </c>
      <c r="L17" s="26">
        <v>682</v>
      </c>
      <c r="M17" s="23">
        <v>5105</v>
      </c>
      <c r="N17" s="26">
        <v>55313</v>
      </c>
      <c r="O17" s="27">
        <f t="shared" si="1"/>
        <v>82454</v>
      </c>
      <c r="P17" s="27">
        <f t="shared" si="2"/>
        <v>153825</v>
      </c>
      <c r="Q17" s="23">
        <v>586466</v>
      </c>
      <c r="R17" s="26">
        <v>1966395</v>
      </c>
      <c r="S17" s="27">
        <f t="shared" si="3"/>
        <v>668920</v>
      </c>
      <c r="T17" s="28">
        <f t="shared" si="3"/>
        <v>2120220</v>
      </c>
      <c r="U17" s="2">
        <f t="shared" si="0"/>
        <v>7.2551433341823013E-2</v>
      </c>
    </row>
    <row r="18" spans="1:21" ht="20.25" x14ac:dyDescent="0.3">
      <c r="A18" s="25">
        <v>13</v>
      </c>
      <c r="B18" s="23" t="s">
        <v>26</v>
      </c>
      <c r="C18" s="32">
        <f>C54</f>
        <v>1384</v>
      </c>
      <c r="D18" s="32">
        <f t="shared" ref="D18:N18" si="4">D54</f>
        <v>4436</v>
      </c>
      <c r="E18" s="32">
        <f t="shared" si="4"/>
        <v>21466</v>
      </c>
      <c r="F18" s="32">
        <f t="shared" si="4"/>
        <v>72669</v>
      </c>
      <c r="G18" s="32">
        <f t="shared" si="4"/>
        <v>0</v>
      </c>
      <c r="H18" s="32">
        <f t="shared" si="4"/>
        <v>0</v>
      </c>
      <c r="I18" s="32">
        <f t="shared" si="4"/>
        <v>38699</v>
      </c>
      <c r="J18" s="32">
        <f t="shared" si="4"/>
        <v>95856</v>
      </c>
      <c r="K18" s="32">
        <f t="shared" si="4"/>
        <v>0</v>
      </c>
      <c r="L18" s="32">
        <f t="shared" si="4"/>
        <v>0</v>
      </c>
      <c r="M18" s="32">
        <f t="shared" si="4"/>
        <v>733</v>
      </c>
      <c r="N18" s="32">
        <f t="shared" si="4"/>
        <v>1569</v>
      </c>
      <c r="O18" s="27">
        <f t="shared" si="1"/>
        <v>62282</v>
      </c>
      <c r="P18" s="27">
        <f t="shared" si="2"/>
        <v>174530</v>
      </c>
      <c r="Q18" s="32">
        <f>Q54</f>
        <v>101920</v>
      </c>
      <c r="R18" s="32">
        <f>R54</f>
        <v>599677</v>
      </c>
      <c r="S18" s="27">
        <f t="shared" si="3"/>
        <v>164202</v>
      </c>
      <c r="T18" s="28">
        <f t="shared" si="3"/>
        <v>774207</v>
      </c>
      <c r="U18" s="2">
        <f t="shared" si="0"/>
        <v>0.22543066647550333</v>
      </c>
    </row>
    <row r="19" spans="1:21" ht="20.25" x14ac:dyDescent="0.3">
      <c r="A19" s="25">
        <v>14</v>
      </c>
      <c r="B19" s="23" t="s">
        <v>27</v>
      </c>
      <c r="C19" s="23">
        <v>216</v>
      </c>
      <c r="D19" s="26">
        <v>1374</v>
      </c>
      <c r="E19" s="23">
        <v>7498</v>
      </c>
      <c r="F19" s="26">
        <v>8791</v>
      </c>
      <c r="G19" s="23">
        <v>19223</v>
      </c>
      <c r="H19" s="26">
        <v>20387</v>
      </c>
      <c r="I19" s="23">
        <v>7338</v>
      </c>
      <c r="J19" s="26">
        <v>6453</v>
      </c>
      <c r="K19" s="26">
        <v>0</v>
      </c>
      <c r="L19" s="26">
        <v>0</v>
      </c>
      <c r="M19" s="23">
        <v>90</v>
      </c>
      <c r="N19" s="26">
        <v>121</v>
      </c>
      <c r="O19" s="27">
        <f t="shared" si="1"/>
        <v>34365</v>
      </c>
      <c r="P19" s="27">
        <f t="shared" si="2"/>
        <v>37126</v>
      </c>
      <c r="Q19" s="23">
        <v>40318</v>
      </c>
      <c r="R19" s="26">
        <v>227446</v>
      </c>
      <c r="S19" s="27">
        <f t="shared" si="3"/>
        <v>74683</v>
      </c>
      <c r="T19" s="28">
        <f t="shared" si="3"/>
        <v>264572</v>
      </c>
      <c r="U19" s="2">
        <f t="shared" si="0"/>
        <v>0.14032475091846455</v>
      </c>
    </row>
    <row r="20" spans="1:21" ht="20.25" x14ac:dyDescent="0.3">
      <c r="A20" s="25">
        <v>15</v>
      </c>
      <c r="B20" s="23" t="s">
        <v>28</v>
      </c>
      <c r="C20" s="23">
        <v>1608</v>
      </c>
      <c r="D20" s="26">
        <v>2823</v>
      </c>
      <c r="E20" s="23">
        <v>12598</v>
      </c>
      <c r="F20" s="26">
        <v>56904</v>
      </c>
      <c r="G20" s="23">
        <v>6149</v>
      </c>
      <c r="H20" s="26">
        <v>6859</v>
      </c>
      <c r="I20" s="23">
        <v>4741</v>
      </c>
      <c r="J20" s="26">
        <v>12945</v>
      </c>
      <c r="K20" s="26">
        <v>0</v>
      </c>
      <c r="L20" s="26">
        <v>0</v>
      </c>
      <c r="M20" s="23">
        <v>24</v>
      </c>
      <c r="N20" s="26">
        <v>38</v>
      </c>
      <c r="O20" s="27">
        <f t="shared" si="1"/>
        <v>25120</v>
      </c>
      <c r="P20" s="27">
        <f t="shared" si="2"/>
        <v>79569</v>
      </c>
      <c r="Q20" s="23">
        <v>13492</v>
      </c>
      <c r="R20" s="26">
        <v>29443</v>
      </c>
      <c r="S20" s="27">
        <f t="shared" si="3"/>
        <v>38612</v>
      </c>
      <c r="T20" s="28">
        <f t="shared" si="3"/>
        <v>109012</v>
      </c>
      <c r="U20" s="2">
        <f t="shared" si="0"/>
        <v>0.72991046857226727</v>
      </c>
    </row>
    <row r="21" spans="1:21" s="4" customFormat="1" ht="20.25" x14ac:dyDescent="0.3">
      <c r="A21" s="25">
        <v>16</v>
      </c>
      <c r="B21" s="25" t="s">
        <v>29</v>
      </c>
      <c r="C21" s="25">
        <v>19062</v>
      </c>
      <c r="D21" s="30">
        <v>15804</v>
      </c>
      <c r="E21" s="25">
        <v>62425</v>
      </c>
      <c r="F21" s="30">
        <v>45338</v>
      </c>
      <c r="G21" s="25">
        <v>0</v>
      </c>
      <c r="H21" s="31">
        <v>0</v>
      </c>
      <c r="I21" s="25">
        <v>514</v>
      </c>
      <c r="J21" s="30">
        <v>859</v>
      </c>
      <c r="K21" s="30">
        <v>0</v>
      </c>
      <c r="L21" s="30">
        <v>0</v>
      </c>
      <c r="M21" s="25">
        <v>912</v>
      </c>
      <c r="N21" s="30">
        <v>690</v>
      </c>
      <c r="O21" s="27">
        <f t="shared" si="1"/>
        <v>82913</v>
      </c>
      <c r="P21" s="27">
        <f t="shared" si="2"/>
        <v>62691</v>
      </c>
      <c r="Q21" s="25">
        <v>228203</v>
      </c>
      <c r="R21" s="30">
        <v>371758</v>
      </c>
      <c r="S21" s="27">
        <f t="shared" si="3"/>
        <v>311116</v>
      </c>
      <c r="T21" s="28">
        <f t="shared" si="3"/>
        <v>434449</v>
      </c>
      <c r="U21" s="3">
        <f t="shared" si="0"/>
        <v>0.14430002140642514</v>
      </c>
    </row>
    <row r="22" spans="1:21" ht="20.25" x14ac:dyDescent="0.3">
      <c r="A22" s="25">
        <v>17</v>
      </c>
      <c r="B22" s="23" t="s">
        <v>30</v>
      </c>
      <c r="C22" s="23">
        <v>26655</v>
      </c>
      <c r="D22" s="26">
        <v>39102</v>
      </c>
      <c r="E22" s="23">
        <v>56710</v>
      </c>
      <c r="F22" s="26">
        <v>166105</v>
      </c>
      <c r="G22" s="23">
        <v>25</v>
      </c>
      <c r="H22" s="26">
        <v>41</v>
      </c>
      <c r="I22" s="23">
        <v>7218</v>
      </c>
      <c r="J22" s="26">
        <v>12958</v>
      </c>
      <c r="K22" s="26">
        <v>0</v>
      </c>
      <c r="L22" s="26">
        <v>0</v>
      </c>
      <c r="M22" s="23">
        <v>88</v>
      </c>
      <c r="N22" s="26">
        <v>301</v>
      </c>
      <c r="O22" s="27">
        <f t="shared" si="1"/>
        <v>90696</v>
      </c>
      <c r="P22" s="27">
        <f t="shared" si="2"/>
        <v>218507</v>
      </c>
      <c r="Q22" s="23">
        <v>391286</v>
      </c>
      <c r="R22" s="26">
        <v>1254726</v>
      </c>
      <c r="S22" s="27">
        <f t="shared" si="3"/>
        <v>481982</v>
      </c>
      <c r="T22" s="28">
        <f t="shared" si="3"/>
        <v>1473233</v>
      </c>
      <c r="U22" s="2">
        <f t="shared" si="0"/>
        <v>0.14831801894201393</v>
      </c>
    </row>
    <row r="23" spans="1:21" s="4" customFormat="1" ht="20.25" x14ac:dyDescent="0.3">
      <c r="A23" s="25">
        <v>18</v>
      </c>
      <c r="B23" s="25" t="s">
        <v>31</v>
      </c>
      <c r="C23" s="25">
        <v>123905</v>
      </c>
      <c r="D23" s="30">
        <v>342876</v>
      </c>
      <c r="E23" s="25">
        <v>94046</v>
      </c>
      <c r="F23" s="30">
        <v>292135</v>
      </c>
      <c r="G23" s="25">
        <v>0</v>
      </c>
      <c r="H23" s="30">
        <v>0</v>
      </c>
      <c r="I23" s="25">
        <v>14</v>
      </c>
      <c r="J23" s="30">
        <v>21</v>
      </c>
      <c r="K23" s="30"/>
      <c r="L23" s="30"/>
      <c r="M23" s="25"/>
      <c r="N23" s="31"/>
      <c r="O23" s="27">
        <f t="shared" si="1"/>
        <v>217965</v>
      </c>
      <c r="P23" s="27">
        <f t="shared" si="2"/>
        <v>635032</v>
      </c>
      <c r="Q23" s="25">
        <v>302082</v>
      </c>
      <c r="R23" s="30">
        <v>752381</v>
      </c>
      <c r="S23" s="27">
        <f t="shared" si="3"/>
        <v>520047</v>
      </c>
      <c r="T23" s="28">
        <f t="shared" si="3"/>
        <v>1387413</v>
      </c>
      <c r="U23" s="3">
        <f t="shared" si="0"/>
        <v>0.45770942033842843</v>
      </c>
    </row>
    <row r="24" spans="1:21" s="4" customFormat="1" ht="20.25" x14ac:dyDescent="0.3">
      <c r="A24" s="25">
        <v>19</v>
      </c>
      <c r="B24" s="25" t="s">
        <v>32</v>
      </c>
      <c r="C24" s="25"/>
      <c r="D24" s="30"/>
      <c r="E24" s="25">
        <v>265</v>
      </c>
      <c r="F24" s="30">
        <v>1248</v>
      </c>
      <c r="G24" s="25"/>
      <c r="H24" s="30"/>
      <c r="I24" s="25"/>
      <c r="J24" s="30"/>
      <c r="K24" s="30"/>
      <c r="L24" s="30"/>
      <c r="M24" s="25"/>
      <c r="N24" s="31"/>
      <c r="O24" s="27">
        <f t="shared" si="1"/>
        <v>265</v>
      </c>
      <c r="P24" s="27">
        <f t="shared" si="2"/>
        <v>1248</v>
      </c>
      <c r="Q24" s="25"/>
      <c r="R24" s="30"/>
      <c r="S24" s="27">
        <f t="shared" si="3"/>
        <v>265</v>
      </c>
      <c r="T24" s="28">
        <f t="shared" si="3"/>
        <v>1248</v>
      </c>
      <c r="U24" s="3">
        <f t="shared" si="0"/>
        <v>1</v>
      </c>
    </row>
    <row r="25" spans="1:21" ht="20.25" x14ac:dyDescent="0.3">
      <c r="A25" s="25">
        <v>20</v>
      </c>
      <c r="B25" s="23" t="s">
        <v>33</v>
      </c>
      <c r="C25" s="23">
        <v>6633</v>
      </c>
      <c r="D25" s="26">
        <v>3321</v>
      </c>
      <c r="E25" s="23">
        <v>66835</v>
      </c>
      <c r="F25" s="26">
        <v>101871</v>
      </c>
      <c r="G25" s="23">
        <v>2311</v>
      </c>
      <c r="H25" s="26">
        <v>4529</v>
      </c>
      <c r="I25" s="23">
        <v>15085</v>
      </c>
      <c r="J25" s="26">
        <v>30565</v>
      </c>
      <c r="K25" s="26">
        <v>181</v>
      </c>
      <c r="L25" s="26">
        <v>391</v>
      </c>
      <c r="M25" s="23">
        <v>12584</v>
      </c>
      <c r="N25" s="26">
        <v>28172</v>
      </c>
      <c r="O25" s="27">
        <f t="shared" si="1"/>
        <v>103629</v>
      </c>
      <c r="P25" s="27">
        <f t="shared" si="2"/>
        <v>168849</v>
      </c>
      <c r="Q25" s="23">
        <v>947131</v>
      </c>
      <c r="R25" s="26">
        <v>1962781</v>
      </c>
      <c r="S25" s="27">
        <f t="shared" si="3"/>
        <v>1050760</v>
      </c>
      <c r="T25" s="28">
        <f t="shared" si="3"/>
        <v>2131630</v>
      </c>
      <c r="U25" s="2">
        <f t="shared" si="0"/>
        <v>7.9211213953641113E-2</v>
      </c>
    </row>
    <row r="26" spans="1:21" ht="20.25" x14ac:dyDescent="0.3">
      <c r="A26" s="25">
        <v>21</v>
      </c>
      <c r="B26" s="23" t="s">
        <v>34</v>
      </c>
      <c r="C26" s="23">
        <v>1971</v>
      </c>
      <c r="D26" s="26">
        <v>25903</v>
      </c>
      <c r="E26" s="23">
        <v>68395</v>
      </c>
      <c r="F26" s="26">
        <v>216851</v>
      </c>
      <c r="G26" s="23">
        <v>78354</v>
      </c>
      <c r="H26" s="26">
        <v>167803</v>
      </c>
      <c r="I26" s="23">
        <v>1433</v>
      </c>
      <c r="J26" s="26">
        <v>7628</v>
      </c>
      <c r="K26" s="26">
        <v>33</v>
      </c>
      <c r="L26" s="26">
        <v>402</v>
      </c>
      <c r="M26" s="23">
        <v>1085</v>
      </c>
      <c r="N26" s="26">
        <v>51286</v>
      </c>
      <c r="O26" s="27">
        <f t="shared" si="1"/>
        <v>151271</v>
      </c>
      <c r="P26" s="27">
        <f t="shared" si="2"/>
        <v>469873</v>
      </c>
      <c r="Q26" s="23">
        <v>1060630</v>
      </c>
      <c r="R26" s="26">
        <v>3291340</v>
      </c>
      <c r="S26" s="27">
        <f t="shared" si="3"/>
        <v>1211901</v>
      </c>
      <c r="T26" s="28">
        <f t="shared" si="3"/>
        <v>3761213</v>
      </c>
      <c r="U26" s="2">
        <f t="shared" si="0"/>
        <v>0.12492592150457844</v>
      </c>
    </row>
    <row r="27" spans="1:21" ht="20.25" x14ac:dyDescent="0.3">
      <c r="A27" s="25">
        <v>22</v>
      </c>
      <c r="B27" s="23" t="s">
        <v>35</v>
      </c>
      <c r="C27" s="23">
        <v>9810</v>
      </c>
      <c r="D27" s="26">
        <v>16758</v>
      </c>
      <c r="E27" s="23">
        <v>590</v>
      </c>
      <c r="F27" s="26">
        <v>508</v>
      </c>
      <c r="G27" s="23">
        <v>0</v>
      </c>
      <c r="H27" s="26">
        <v>0</v>
      </c>
      <c r="I27" s="23">
        <v>0</v>
      </c>
      <c r="J27" s="26">
        <v>0</v>
      </c>
      <c r="K27" s="26">
        <v>0</v>
      </c>
      <c r="L27" s="26">
        <v>0</v>
      </c>
      <c r="M27" s="23">
        <v>62</v>
      </c>
      <c r="N27" s="26">
        <v>489</v>
      </c>
      <c r="O27" s="27">
        <f t="shared" si="1"/>
        <v>10462</v>
      </c>
      <c r="P27" s="27">
        <f t="shared" si="2"/>
        <v>17755</v>
      </c>
      <c r="Q27" s="23">
        <v>9418</v>
      </c>
      <c r="R27" s="26">
        <v>9535</v>
      </c>
      <c r="S27" s="27">
        <f t="shared" si="3"/>
        <v>19880</v>
      </c>
      <c r="T27" s="28">
        <f t="shared" si="3"/>
        <v>27290</v>
      </c>
      <c r="U27" s="2">
        <f t="shared" si="0"/>
        <v>0.65060461707585193</v>
      </c>
    </row>
    <row r="28" spans="1:21" ht="20.25" x14ac:dyDescent="0.3">
      <c r="A28" s="25">
        <v>23</v>
      </c>
      <c r="B28" s="23" t="s">
        <v>36</v>
      </c>
      <c r="C28" s="23">
        <v>75020</v>
      </c>
      <c r="D28" s="26">
        <v>75799</v>
      </c>
      <c r="E28" s="23">
        <v>1147</v>
      </c>
      <c r="F28" s="26">
        <v>565</v>
      </c>
      <c r="G28" s="23">
        <v>0</v>
      </c>
      <c r="H28" s="26">
        <v>0</v>
      </c>
      <c r="I28" s="23">
        <v>213</v>
      </c>
      <c r="J28" s="26">
        <v>325</v>
      </c>
      <c r="K28" s="26">
        <v>0</v>
      </c>
      <c r="L28" s="26">
        <v>0</v>
      </c>
      <c r="M28" s="23">
        <v>46</v>
      </c>
      <c r="N28" s="26">
        <v>618</v>
      </c>
      <c r="O28" s="27">
        <f t="shared" si="1"/>
        <v>76426</v>
      </c>
      <c r="P28" s="27">
        <f t="shared" si="2"/>
        <v>77307</v>
      </c>
      <c r="Q28" s="23">
        <v>0</v>
      </c>
      <c r="R28" s="26">
        <v>0</v>
      </c>
      <c r="S28" s="27">
        <f t="shared" si="3"/>
        <v>76426</v>
      </c>
      <c r="T28" s="28">
        <f t="shared" si="3"/>
        <v>77307</v>
      </c>
      <c r="U28" s="2">
        <f t="shared" si="0"/>
        <v>1</v>
      </c>
    </row>
    <row r="29" spans="1:21" ht="20.25" x14ac:dyDescent="0.3">
      <c r="A29" s="25">
        <v>24</v>
      </c>
      <c r="B29" s="23" t="s">
        <v>37</v>
      </c>
      <c r="C29" s="23">
        <v>23319</v>
      </c>
      <c r="D29" s="26">
        <v>54443</v>
      </c>
      <c r="E29" s="23">
        <v>83</v>
      </c>
      <c r="F29" s="26">
        <v>122</v>
      </c>
      <c r="G29" s="23"/>
      <c r="H29" s="26"/>
      <c r="I29" s="23"/>
      <c r="J29" s="26"/>
      <c r="K29" s="26"/>
      <c r="L29" s="26"/>
      <c r="M29" s="23"/>
      <c r="N29" s="26"/>
      <c r="O29" s="27">
        <f t="shared" si="1"/>
        <v>23402</v>
      </c>
      <c r="P29" s="27">
        <f t="shared" si="2"/>
        <v>54565</v>
      </c>
      <c r="Q29" s="23"/>
      <c r="R29" s="26"/>
      <c r="S29" s="27">
        <f t="shared" si="3"/>
        <v>23402</v>
      </c>
      <c r="T29" s="28">
        <f t="shared" si="3"/>
        <v>54565</v>
      </c>
      <c r="U29" s="2">
        <f t="shared" si="0"/>
        <v>1</v>
      </c>
    </row>
    <row r="30" spans="1:21" ht="20.25" x14ac:dyDescent="0.3">
      <c r="A30" s="25">
        <v>25</v>
      </c>
      <c r="B30" s="23" t="s">
        <v>38</v>
      </c>
      <c r="C30" s="23">
        <v>45226</v>
      </c>
      <c r="D30" s="26">
        <v>37625</v>
      </c>
      <c r="E30" s="23">
        <v>144</v>
      </c>
      <c r="F30" s="26">
        <v>71</v>
      </c>
      <c r="G30" s="23">
        <v>0</v>
      </c>
      <c r="H30" s="26">
        <v>0</v>
      </c>
      <c r="I30" s="23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7">
        <f t="shared" si="1"/>
        <v>45370</v>
      </c>
      <c r="P30" s="27">
        <f t="shared" si="2"/>
        <v>37696</v>
      </c>
      <c r="Q30" s="33">
        <v>0</v>
      </c>
      <c r="R30" s="26">
        <v>0</v>
      </c>
      <c r="S30" s="27">
        <f t="shared" si="3"/>
        <v>45370</v>
      </c>
      <c r="T30" s="28">
        <f t="shared" si="3"/>
        <v>37696</v>
      </c>
      <c r="U30" s="2">
        <f t="shared" si="0"/>
        <v>1</v>
      </c>
    </row>
    <row r="31" spans="1:21" s="4" customFormat="1" ht="20.25" x14ac:dyDescent="0.3">
      <c r="A31" s="25">
        <v>26</v>
      </c>
      <c r="B31" s="25" t="s">
        <v>39</v>
      </c>
      <c r="C31" s="25">
        <v>64735</v>
      </c>
      <c r="D31" s="30">
        <v>51163</v>
      </c>
      <c r="E31" s="25">
        <v>92736</v>
      </c>
      <c r="F31" s="30">
        <v>73325</v>
      </c>
      <c r="G31" s="25">
        <v>733</v>
      </c>
      <c r="H31" s="30">
        <v>335</v>
      </c>
      <c r="I31" s="25">
        <v>7062</v>
      </c>
      <c r="J31" s="30">
        <v>3169</v>
      </c>
      <c r="K31" s="30">
        <v>0</v>
      </c>
      <c r="L31" s="30">
        <v>0</v>
      </c>
      <c r="M31" s="25">
        <v>0</v>
      </c>
      <c r="N31" s="30">
        <v>0</v>
      </c>
      <c r="O31" s="27">
        <f t="shared" si="1"/>
        <v>165266</v>
      </c>
      <c r="P31" s="27">
        <f t="shared" si="2"/>
        <v>127992</v>
      </c>
      <c r="Q31" s="34">
        <v>466189</v>
      </c>
      <c r="R31" s="30">
        <v>713534</v>
      </c>
      <c r="S31" s="27">
        <f t="shared" si="3"/>
        <v>631455</v>
      </c>
      <c r="T31" s="28">
        <f t="shared" si="3"/>
        <v>841526</v>
      </c>
      <c r="U31" s="3">
        <f t="shared" si="0"/>
        <v>0.15209512243234316</v>
      </c>
    </row>
    <row r="32" spans="1:21" ht="20.25" x14ac:dyDescent="0.3">
      <c r="A32" s="25">
        <v>27</v>
      </c>
      <c r="B32" s="23" t="s">
        <v>58</v>
      </c>
      <c r="C32" s="32">
        <f>C59</f>
        <v>4475</v>
      </c>
      <c r="D32" s="32">
        <f t="shared" ref="D32:N32" si="5">D59</f>
        <v>11575</v>
      </c>
      <c r="E32" s="32">
        <f t="shared" si="5"/>
        <v>3254</v>
      </c>
      <c r="F32" s="32">
        <f t="shared" si="5"/>
        <v>8828</v>
      </c>
      <c r="G32" s="32">
        <f t="shared" si="5"/>
        <v>0</v>
      </c>
      <c r="H32" s="32">
        <f t="shared" si="5"/>
        <v>0</v>
      </c>
      <c r="I32" s="32">
        <f t="shared" si="5"/>
        <v>0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32">
        <f t="shared" si="5"/>
        <v>0</v>
      </c>
      <c r="O32" s="27">
        <f t="shared" si="1"/>
        <v>7729</v>
      </c>
      <c r="P32" s="27">
        <f t="shared" si="2"/>
        <v>20403</v>
      </c>
      <c r="Q32" s="35">
        <f>Q59</f>
        <v>36597</v>
      </c>
      <c r="R32" s="35">
        <f>R59</f>
        <v>75662</v>
      </c>
      <c r="S32" s="27">
        <f t="shared" si="3"/>
        <v>44326</v>
      </c>
      <c r="T32" s="28">
        <f t="shared" si="3"/>
        <v>96065</v>
      </c>
      <c r="U32" s="2">
        <f t="shared" si="0"/>
        <v>0.21238744600010409</v>
      </c>
    </row>
    <row r="33" spans="1:21" ht="20.25" x14ac:dyDescent="0.3">
      <c r="A33" s="25">
        <v>28</v>
      </c>
      <c r="B33" s="23" t="s">
        <v>40</v>
      </c>
      <c r="C33" s="23">
        <v>1924</v>
      </c>
      <c r="D33" s="26">
        <v>2111</v>
      </c>
      <c r="E33" s="23">
        <v>3829</v>
      </c>
      <c r="F33" s="26">
        <v>7024</v>
      </c>
      <c r="G33" s="23">
        <v>0</v>
      </c>
      <c r="H33" s="26">
        <v>0</v>
      </c>
      <c r="I33" s="23">
        <v>126304</v>
      </c>
      <c r="J33" s="26">
        <v>405391</v>
      </c>
      <c r="K33" s="26">
        <v>0</v>
      </c>
      <c r="L33" s="26">
        <v>0</v>
      </c>
      <c r="M33" s="23">
        <v>3257</v>
      </c>
      <c r="N33" s="26">
        <v>6719</v>
      </c>
      <c r="O33" s="27">
        <f t="shared" si="1"/>
        <v>135314</v>
      </c>
      <c r="P33" s="27">
        <f t="shared" si="2"/>
        <v>421245</v>
      </c>
      <c r="Q33" s="23">
        <v>39933</v>
      </c>
      <c r="R33" s="26">
        <v>347851</v>
      </c>
      <c r="S33" s="27">
        <f t="shared" si="3"/>
        <v>175247</v>
      </c>
      <c r="T33" s="28">
        <f t="shared" si="3"/>
        <v>769096</v>
      </c>
      <c r="U33" s="2">
        <f t="shared" si="0"/>
        <v>0.54771445957331721</v>
      </c>
    </row>
    <row r="34" spans="1:21" ht="20.25" x14ac:dyDescent="0.3">
      <c r="A34" s="25">
        <v>29</v>
      </c>
      <c r="B34" s="23" t="s">
        <v>41</v>
      </c>
      <c r="C34" s="23">
        <v>75</v>
      </c>
      <c r="D34" s="26">
        <v>146</v>
      </c>
      <c r="E34" s="23">
        <v>46098</v>
      </c>
      <c r="F34" s="26">
        <v>89845</v>
      </c>
      <c r="G34" s="23">
        <v>1</v>
      </c>
      <c r="H34" s="26">
        <v>6</v>
      </c>
      <c r="I34" s="23">
        <v>19892</v>
      </c>
      <c r="J34" s="26">
        <v>66924</v>
      </c>
      <c r="K34" s="26">
        <v>1</v>
      </c>
      <c r="L34" s="26">
        <v>1</v>
      </c>
      <c r="M34" s="23">
        <v>291</v>
      </c>
      <c r="N34" s="26">
        <v>1012</v>
      </c>
      <c r="O34" s="27">
        <f t="shared" si="1"/>
        <v>66358</v>
      </c>
      <c r="P34" s="27">
        <f t="shared" si="2"/>
        <v>157934</v>
      </c>
      <c r="Q34" s="23">
        <v>230237</v>
      </c>
      <c r="R34" s="26">
        <v>641371</v>
      </c>
      <c r="S34" s="27">
        <f t="shared" si="3"/>
        <v>296595</v>
      </c>
      <c r="T34" s="28">
        <f t="shared" si="3"/>
        <v>799305</v>
      </c>
      <c r="U34" s="2">
        <f t="shared" si="0"/>
        <v>0.19758915557890919</v>
      </c>
    </row>
    <row r="35" spans="1:21" ht="20.25" x14ac:dyDescent="0.3">
      <c r="A35" s="25">
        <v>30</v>
      </c>
      <c r="B35" s="23" t="s">
        <v>42</v>
      </c>
      <c r="C35" s="23">
        <v>869</v>
      </c>
      <c r="D35" s="26">
        <v>3555</v>
      </c>
      <c r="E35" s="23">
        <v>112</v>
      </c>
      <c r="F35" s="26">
        <v>735</v>
      </c>
      <c r="G35" s="23">
        <v>6474</v>
      </c>
      <c r="H35" s="26">
        <v>11822</v>
      </c>
      <c r="I35" s="23">
        <v>0</v>
      </c>
      <c r="J35" s="26">
        <v>0</v>
      </c>
      <c r="K35" s="26">
        <v>0</v>
      </c>
      <c r="L35" s="26">
        <v>0</v>
      </c>
      <c r="M35" s="23">
        <v>0</v>
      </c>
      <c r="N35" s="26">
        <v>0</v>
      </c>
      <c r="O35" s="27">
        <f t="shared" si="1"/>
        <v>7455</v>
      </c>
      <c r="P35" s="27">
        <f t="shared" si="2"/>
        <v>16112</v>
      </c>
      <c r="Q35" s="23">
        <v>1867</v>
      </c>
      <c r="R35" s="26">
        <v>11452</v>
      </c>
      <c r="S35" s="27">
        <f t="shared" si="3"/>
        <v>9322</v>
      </c>
      <c r="T35" s="28">
        <f t="shared" si="3"/>
        <v>27564</v>
      </c>
      <c r="U35" s="2">
        <f t="shared" si="0"/>
        <v>0.58453054709040775</v>
      </c>
    </row>
    <row r="36" spans="1:21" ht="20.25" x14ac:dyDescent="0.3">
      <c r="A36" s="25">
        <v>31</v>
      </c>
      <c r="B36" s="23" t="s">
        <v>43</v>
      </c>
      <c r="C36" s="23">
        <v>149130</v>
      </c>
      <c r="D36" s="26">
        <v>353022</v>
      </c>
      <c r="E36" s="23">
        <v>88860</v>
      </c>
      <c r="F36" s="26">
        <v>232478</v>
      </c>
      <c r="G36" s="23"/>
      <c r="H36" s="29"/>
      <c r="I36" s="23"/>
      <c r="J36" s="26"/>
      <c r="K36" s="26"/>
      <c r="L36" s="26"/>
      <c r="M36" s="23"/>
      <c r="N36" s="26"/>
      <c r="O36" s="27">
        <f t="shared" si="1"/>
        <v>237990</v>
      </c>
      <c r="P36" s="27">
        <f t="shared" si="2"/>
        <v>585500</v>
      </c>
      <c r="Q36" s="23">
        <v>1736537</v>
      </c>
      <c r="R36" s="26">
        <v>2858615</v>
      </c>
      <c r="S36" s="27">
        <f t="shared" si="3"/>
        <v>1974527</v>
      </c>
      <c r="T36" s="28">
        <f t="shared" si="3"/>
        <v>3444115</v>
      </c>
      <c r="U36" s="2">
        <f t="shared" si="0"/>
        <v>0.17000013065765807</v>
      </c>
    </row>
    <row r="37" spans="1:21" ht="20.25" x14ac:dyDescent="0.3">
      <c r="A37" s="25">
        <v>32</v>
      </c>
      <c r="B37" s="23" t="s">
        <v>56</v>
      </c>
      <c r="C37" s="23">
        <v>92175</v>
      </c>
      <c r="D37" s="26">
        <v>129254</v>
      </c>
      <c r="E37" s="23">
        <v>213857</v>
      </c>
      <c r="F37" s="26">
        <v>230659</v>
      </c>
      <c r="G37" s="23">
        <v>770</v>
      </c>
      <c r="H37" s="29">
        <v>350</v>
      </c>
      <c r="I37" s="23">
        <v>3426</v>
      </c>
      <c r="J37" s="26">
        <v>3321</v>
      </c>
      <c r="K37" s="26">
        <v>0</v>
      </c>
      <c r="L37" s="26">
        <v>0</v>
      </c>
      <c r="M37" s="23">
        <v>40</v>
      </c>
      <c r="N37" s="26">
        <v>165</v>
      </c>
      <c r="O37" s="27">
        <f t="shared" si="1"/>
        <v>310268</v>
      </c>
      <c r="P37" s="27">
        <f t="shared" si="2"/>
        <v>363749</v>
      </c>
      <c r="Q37" s="23">
        <v>1581094</v>
      </c>
      <c r="R37" s="26">
        <v>565765</v>
      </c>
      <c r="S37" s="27">
        <f t="shared" ref="S37" si="6">SUM(O37,Q37)</f>
        <v>1891362</v>
      </c>
      <c r="T37" s="28">
        <f t="shared" ref="T37" si="7">SUM(P37,R37)</f>
        <v>929514</v>
      </c>
      <c r="U37" s="2">
        <f t="shared" si="0"/>
        <v>0.39133245975854047</v>
      </c>
    </row>
    <row r="38" spans="1:21" ht="20.25" x14ac:dyDescent="0.3">
      <c r="A38" s="25">
        <v>33</v>
      </c>
      <c r="B38" s="23" t="s">
        <v>44</v>
      </c>
      <c r="C38" s="23">
        <v>2944</v>
      </c>
      <c r="D38" s="26">
        <v>3889</v>
      </c>
      <c r="E38" s="23">
        <v>14872</v>
      </c>
      <c r="F38" s="26">
        <v>20042</v>
      </c>
      <c r="G38" s="23">
        <v>0</v>
      </c>
      <c r="H38" s="26">
        <v>0</v>
      </c>
      <c r="I38" s="23">
        <v>0</v>
      </c>
      <c r="J38" s="26">
        <v>0</v>
      </c>
      <c r="K38" s="26">
        <v>0</v>
      </c>
      <c r="L38" s="26">
        <v>0</v>
      </c>
      <c r="M38" s="23">
        <v>0</v>
      </c>
      <c r="N38" s="26">
        <v>0</v>
      </c>
      <c r="O38" s="27">
        <f t="shared" si="1"/>
        <v>17816</v>
      </c>
      <c r="P38" s="27">
        <f t="shared" si="2"/>
        <v>23931</v>
      </c>
      <c r="Q38" s="23">
        <v>42702</v>
      </c>
      <c r="R38" s="26">
        <v>42888</v>
      </c>
      <c r="S38" s="27">
        <f t="shared" si="3"/>
        <v>60518</v>
      </c>
      <c r="T38" s="28">
        <f t="shared" si="3"/>
        <v>66819</v>
      </c>
      <c r="U38" s="2">
        <f t="shared" si="0"/>
        <v>0.35814663493916399</v>
      </c>
    </row>
    <row r="39" spans="1:21" ht="20.25" x14ac:dyDescent="0.3">
      <c r="A39" s="25">
        <v>34</v>
      </c>
      <c r="B39" s="23" t="s">
        <v>45</v>
      </c>
      <c r="C39" s="32">
        <f>C49</f>
        <v>6605</v>
      </c>
      <c r="D39" s="32">
        <f t="shared" ref="D39:N39" si="8">D49</f>
        <v>7960</v>
      </c>
      <c r="E39" s="32">
        <f t="shared" si="8"/>
        <v>129187</v>
      </c>
      <c r="F39" s="32">
        <f t="shared" si="8"/>
        <v>329722</v>
      </c>
      <c r="G39" s="32">
        <f t="shared" si="8"/>
        <v>1854</v>
      </c>
      <c r="H39" s="32">
        <f t="shared" si="8"/>
        <v>3344</v>
      </c>
      <c r="I39" s="32">
        <f t="shared" si="8"/>
        <v>50109</v>
      </c>
      <c r="J39" s="32">
        <f t="shared" si="8"/>
        <v>58593</v>
      </c>
      <c r="K39" s="32">
        <f t="shared" si="8"/>
        <v>4</v>
      </c>
      <c r="L39" s="32">
        <f t="shared" si="8"/>
        <v>10</v>
      </c>
      <c r="M39" s="32">
        <f t="shared" si="8"/>
        <v>202</v>
      </c>
      <c r="N39" s="32">
        <f t="shared" si="8"/>
        <v>982</v>
      </c>
      <c r="O39" s="27">
        <f t="shared" si="1"/>
        <v>187961</v>
      </c>
      <c r="P39" s="27">
        <f t="shared" si="2"/>
        <v>400611</v>
      </c>
      <c r="Q39" s="32">
        <f>Q49</f>
        <v>1073413</v>
      </c>
      <c r="R39" s="32">
        <f>R49</f>
        <v>1662903</v>
      </c>
      <c r="S39" s="27">
        <f t="shared" si="3"/>
        <v>1261374</v>
      </c>
      <c r="T39" s="28">
        <f t="shared" si="3"/>
        <v>2063514</v>
      </c>
      <c r="U39" s="2">
        <f t="shared" si="0"/>
        <v>0.19414018998659568</v>
      </c>
    </row>
    <row r="40" spans="1:21" ht="20.25" x14ac:dyDescent="0.3">
      <c r="A40" s="25">
        <v>35</v>
      </c>
      <c r="B40" s="23" t="s">
        <v>46</v>
      </c>
      <c r="C40" s="23">
        <v>46</v>
      </c>
      <c r="D40" s="26">
        <v>46</v>
      </c>
      <c r="E40" s="23">
        <v>6958</v>
      </c>
      <c r="F40" s="26">
        <v>18120</v>
      </c>
      <c r="G40" s="23">
        <v>0</v>
      </c>
      <c r="H40" s="26">
        <v>0</v>
      </c>
      <c r="I40" s="23">
        <v>12992</v>
      </c>
      <c r="J40" s="26">
        <v>26394</v>
      </c>
      <c r="K40" s="26"/>
      <c r="L40" s="26"/>
      <c r="M40" s="23">
        <v>7</v>
      </c>
      <c r="N40" s="26">
        <v>15</v>
      </c>
      <c r="O40" s="27">
        <f t="shared" si="1"/>
        <v>20003</v>
      </c>
      <c r="P40" s="27">
        <f t="shared" si="2"/>
        <v>44575</v>
      </c>
      <c r="Q40" s="23">
        <v>139055</v>
      </c>
      <c r="R40" s="26">
        <v>292518</v>
      </c>
      <c r="S40" s="27">
        <f t="shared" si="3"/>
        <v>159058</v>
      </c>
      <c r="T40" s="28">
        <f t="shared" si="3"/>
        <v>337093</v>
      </c>
      <c r="U40" s="2">
        <f t="shared" si="0"/>
        <v>0.13223353792573564</v>
      </c>
    </row>
    <row r="41" spans="1:21" ht="20.25" x14ac:dyDescent="0.3">
      <c r="A41" s="25">
        <v>36</v>
      </c>
      <c r="B41" s="23" t="s">
        <v>47</v>
      </c>
      <c r="C41" s="23">
        <v>29715</v>
      </c>
      <c r="D41" s="26">
        <v>33884</v>
      </c>
      <c r="E41" s="23">
        <v>211633</v>
      </c>
      <c r="F41" s="26">
        <v>266845</v>
      </c>
      <c r="G41" s="23">
        <v>3319</v>
      </c>
      <c r="H41" s="26">
        <v>4431</v>
      </c>
      <c r="I41" s="23">
        <v>1128</v>
      </c>
      <c r="J41" s="26">
        <v>1230</v>
      </c>
      <c r="K41" s="26">
        <v>0</v>
      </c>
      <c r="L41" s="26">
        <v>0</v>
      </c>
      <c r="M41" s="23">
        <v>317</v>
      </c>
      <c r="N41" s="26">
        <v>1490</v>
      </c>
      <c r="O41" s="27">
        <f t="shared" si="1"/>
        <v>246112</v>
      </c>
      <c r="P41" s="27">
        <f t="shared" si="2"/>
        <v>307880</v>
      </c>
      <c r="Q41" s="23">
        <v>335248</v>
      </c>
      <c r="R41" s="26">
        <v>1028453</v>
      </c>
      <c r="S41" s="27">
        <f t="shared" si="3"/>
        <v>581360</v>
      </c>
      <c r="T41" s="28">
        <f t="shared" si="3"/>
        <v>1336333</v>
      </c>
      <c r="U41" s="2">
        <f t="shared" si="0"/>
        <v>0.23039167632618515</v>
      </c>
    </row>
    <row r="42" spans="1:21" ht="20.25" x14ac:dyDescent="0.3">
      <c r="A42" s="23"/>
      <c r="B42" s="22" t="s">
        <v>48</v>
      </c>
      <c r="C42" s="27">
        <f>SUM(C6:C41)</f>
        <v>844905</v>
      </c>
      <c r="D42" s="28">
        <f t="shared" ref="D42:T42" si="9">SUM(D6:D41)</f>
        <v>1536323</v>
      </c>
      <c r="E42" s="27">
        <f t="shared" si="9"/>
        <v>1805943</v>
      </c>
      <c r="F42" s="28">
        <f t="shared" si="9"/>
        <v>2954208</v>
      </c>
      <c r="G42" s="27">
        <f t="shared" si="9"/>
        <v>126986</v>
      </c>
      <c r="H42" s="28">
        <f t="shared" si="9"/>
        <v>226914</v>
      </c>
      <c r="I42" s="27">
        <f t="shared" si="9"/>
        <v>314796</v>
      </c>
      <c r="J42" s="28">
        <f t="shared" si="9"/>
        <v>779403</v>
      </c>
      <c r="K42" s="28">
        <f t="shared" si="9"/>
        <v>387</v>
      </c>
      <c r="L42" s="28">
        <f t="shared" si="9"/>
        <v>1501</v>
      </c>
      <c r="M42" s="27">
        <f t="shared" si="9"/>
        <v>29075</v>
      </c>
      <c r="N42" s="28">
        <f t="shared" si="9"/>
        <v>160899</v>
      </c>
      <c r="O42" s="27">
        <f t="shared" si="9"/>
        <v>3122092</v>
      </c>
      <c r="P42" s="27">
        <f t="shared" si="9"/>
        <v>5659248</v>
      </c>
      <c r="Q42" s="27">
        <f t="shared" si="9"/>
        <v>13355557</v>
      </c>
      <c r="R42" s="28">
        <f t="shared" si="9"/>
        <v>23431743</v>
      </c>
      <c r="S42" s="28">
        <f t="shared" si="9"/>
        <v>16477649</v>
      </c>
      <c r="T42" s="28">
        <f t="shared" si="9"/>
        <v>29090991</v>
      </c>
      <c r="U42" s="2">
        <f t="shared" si="0"/>
        <v>0.19453610225928708</v>
      </c>
    </row>
    <row r="43" spans="1:21" ht="20.2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2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2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 t="s">
        <v>55</v>
      </c>
      <c r="M45" s="1"/>
      <c r="N45" s="1"/>
      <c r="O45" s="1"/>
      <c r="P45" s="1"/>
      <c r="Q45" s="1"/>
      <c r="R45" s="1"/>
      <c r="S45" s="1"/>
      <c r="T45" s="1"/>
      <c r="U45" s="1"/>
    </row>
    <row r="46" spans="1:21" ht="20.25" x14ac:dyDescent="0.3">
      <c r="A46" s="1"/>
      <c r="B46" s="6" t="s">
        <v>49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7"/>
      <c r="N46" s="7"/>
      <c r="O46" s="8"/>
      <c r="P46" s="8"/>
      <c r="Q46" s="9"/>
      <c r="R46" s="10"/>
      <c r="S46" s="8"/>
      <c r="T46" s="8"/>
      <c r="U46" s="1"/>
    </row>
    <row r="47" spans="1:21" s="5" customFormat="1" ht="20.25" x14ac:dyDescent="0.3">
      <c r="A47" s="1"/>
      <c r="B47" s="7" t="s">
        <v>23</v>
      </c>
      <c r="C47" s="7">
        <v>151</v>
      </c>
      <c r="D47" s="7">
        <v>958</v>
      </c>
      <c r="E47" s="7">
        <v>15782</v>
      </c>
      <c r="F47" s="7">
        <v>39210</v>
      </c>
      <c r="G47" s="7">
        <v>672</v>
      </c>
      <c r="H47" s="7">
        <v>1775</v>
      </c>
      <c r="I47" s="7">
        <v>1276</v>
      </c>
      <c r="J47" s="7">
        <v>4759</v>
      </c>
      <c r="K47" s="7">
        <v>4</v>
      </c>
      <c r="L47" s="7">
        <v>10</v>
      </c>
      <c r="M47" s="7">
        <v>143</v>
      </c>
      <c r="N47" s="7">
        <v>670</v>
      </c>
      <c r="O47" s="11">
        <f t="shared" ref="O47:P48" si="10">SUM(C47+E47+G47+I47+K47+M47)</f>
        <v>18028</v>
      </c>
      <c r="P47" s="11">
        <f t="shared" si="10"/>
        <v>47382</v>
      </c>
      <c r="Q47" s="10">
        <v>387113</v>
      </c>
      <c r="R47" s="12">
        <v>684464</v>
      </c>
      <c r="S47" s="13">
        <f>SUM(O47,Q47)</f>
        <v>405141</v>
      </c>
      <c r="T47" s="13">
        <f>SUM(P47,R47)</f>
        <v>731846</v>
      </c>
      <c r="U47" s="1"/>
    </row>
    <row r="48" spans="1:21" s="5" customFormat="1" ht="20.25" x14ac:dyDescent="0.3">
      <c r="A48" s="1"/>
      <c r="B48" s="14" t="s">
        <v>50</v>
      </c>
      <c r="C48" s="15">
        <v>6454</v>
      </c>
      <c r="D48" s="15">
        <v>7002</v>
      </c>
      <c r="E48" s="15">
        <v>113405</v>
      </c>
      <c r="F48" s="15">
        <v>290512</v>
      </c>
      <c r="G48" s="15">
        <v>1182</v>
      </c>
      <c r="H48" s="15">
        <v>1569</v>
      </c>
      <c r="I48" s="15">
        <v>48833</v>
      </c>
      <c r="J48" s="15">
        <v>53834</v>
      </c>
      <c r="K48" s="15"/>
      <c r="L48" s="15"/>
      <c r="M48" s="15">
        <v>59</v>
      </c>
      <c r="N48" s="15">
        <v>312</v>
      </c>
      <c r="O48" s="11">
        <f t="shared" si="10"/>
        <v>169933</v>
      </c>
      <c r="P48" s="11">
        <f t="shared" si="10"/>
        <v>353229</v>
      </c>
      <c r="Q48" s="15">
        <v>686300</v>
      </c>
      <c r="R48" s="15">
        <v>978439</v>
      </c>
      <c r="S48" s="13">
        <f>SUM(O48,Q48)</f>
        <v>856233</v>
      </c>
      <c r="T48" s="13">
        <f>SUM(P48,R48)</f>
        <v>1331668</v>
      </c>
      <c r="U48" s="1"/>
    </row>
    <row r="49" spans="1:21" ht="20.25" x14ac:dyDescent="0.3">
      <c r="A49" s="1"/>
      <c r="B49" s="6" t="s">
        <v>51</v>
      </c>
      <c r="C49" s="11">
        <f t="shared" ref="C49:L49" si="11">SUM(C47:C48)</f>
        <v>6605</v>
      </c>
      <c r="D49" s="16">
        <f t="shared" si="11"/>
        <v>7960</v>
      </c>
      <c r="E49" s="11">
        <f t="shared" si="11"/>
        <v>129187</v>
      </c>
      <c r="F49" s="11">
        <f t="shared" si="11"/>
        <v>329722</v>
      </c>
      <c r="G49" s="11">
        <f t="shared" si="11"/>
        <v>1854</v>
      </c>
      <c r="H49" s="11">
        <f t="shared" si="11"/>
        <v>3344</v>
      </c>
      <c r="I49" s="11">
        <f t="shared" si="11"/>
        <v>50109</v>
      </c>
      <c r="J49" s="11">
        <f t="shared" si="11"/>
        <v>58593</v>
      </c>
      <c r="K49" s="11">
        <f t="shared" si="11"/>
        <v>4</v>
      </c>
      <c r="L49" s="11">
        <f t="shared" si="11"/>
        <v>10</v>
      </c>
      <c r="M49" s="11">
        <f t="shared" ref="M49:T49" si="12">SUM(M47:M48)</f>
        <v>202</v>
      </c>
      <c r="N49" s="11">
        <f t="shared" si="12"/>
        <v>982</v>
      </c>
      <c r="O49" s="17">
        <f t="shared" si="12"/>
        <v>187961</v>
      </c>
      <c r="P49" s="17">
        <f t="shared" si="12"/>
        <v>400611</v>
      </c>
      <c r="Q49" s="17">
        <f t="shared" si="12"/>
        <v>1073413</v>
      </c>
      <c r="R49" s="17">
        <f t="shared" si="12"/>
        <v>1662903</v>
      </c>
      <c r="S49" s="17">
        <f t="shared" si="12"/>
        <v>1261374</v>
      </c>
      <c r="T49" s="17">
        <f t="shared" si="12"/>
        <v>2063514</v>
      </c>
      <c r="U49" s="2">
        <f t="shared" ref="U49" si="13">P49/T49</f>
        <v>0.19414018998659568</v>
      </c>
    </row>
    <row r="50" spans="1:21" ht="20.25" x14ac:dyDescent="0.3">
      <c r="A50" s="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"/>
    </row>
    <row r="51" spans="1:21" ht="20.25" x14ac:dyDescent="0.3">
      <c r="A51" s="1"/>
      <c r="B51" s="6" t="s">
        <v>26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"/>
    </row>
    <row r="52" spans="1:21" s="5" customFormat="1" ht="20.25" x14ac:dyDescent="0.3">
      <c r="A52" s="1"/>
      <c r="B52" s="7" t="s">
        <v>23</v>
      </c>
      <c r="C52" s="18">
        <v>23</v>
      </c>
      <c r="D52" s="18">
        <v>183</v>
      </c>
      <c r="E52" s="18">
        <v>6926</v>
      </c>
      <c r="F52" s="18">
        <v>15188</v>
      </c>
      <c r="G52" s="15">
        <v>0</v>
      </c>
      <c r="H52" s="19">
        <v>0</v>
      </c>
      <c r="I52" s="15">
        <v>1980</v>
      </c>
      <c r="J52" s="19">
        <v>5009</v>
      </c>
      <c r="K52" s="12">
        <v>0</v>
      </c>
      <c r="L52" s="12">
        <v>0</v>
      </c>
      <c r="M52" s="7">
        <v>0</v>
      </c>
      <c r="N52" s="7">
        <v>0</v>
      </c>
      <c r="O52" s="11">
        <f t="shared" ref="O52:P53" si="14">SUM(C52+E52+G52+I52+K52+M52)</f>
        <v>8929</v>
      </c>
      <c r="P52" s="11">
        <f t="shared" si="14"/>
        <v>20380</v>
      </c>
      <c r="Q52" s="15">
        <v>11931</v>
      </c>
      <c r="R52" s="19">
        <v>129414</v>
      </c>
      <c r="S52" s="20">
        <f>SUM(O52,Q52)</f>
        <v>20860</v>
      </c>
      <c r="T52" s="20">
        <f>SUM(P52,R52)</f>
        <v>149794</v>
      </c>
      <c r="U52" s="1"/>
    </row>
    <row r="53" spans="1:21" s="5" customFormat="1" ht="20.25" x14ac:dyDescent="0.3">
      <c r="A53" s="1"/>
      <c r="B53" s="14" t="s">
        <v>20</v>
      </c>
      <c r="C53" s="15">
        <v>1361</v>
      </c>
      <c r="D53" s="15">
        <v>4253</v>
      </c>
      <c r="E53" s="15">
        <v>14540</v>
      </c>
      <c r="F53" s="15">
        <v>57481</v>
      </c>
      <c r="G53" s="15">
        <v>0</v>
      </c>
      <c r="H53" s="15">
        <v>0</v>
      </c>
      <c r="I53" s="15">
        <v>36719</v>
      </c>
      <c r="J53" s="15">
        <v>90847</v>
      </c>
      <c r="K53" s="15">
        <v>0</v>
      </c>
      <c r="L53" s="15">
        <v>0</v>
      </c>
      <c r="M53" s="15">
        <v>733</v>
      </c>
      <c r="N53" s="15">
        <v>1569</v>
      </c>
      <c r="O53" s="11">
        <f t="shared" si="14"/>
        <v>53353</v>
      </c>
      <c r="P53" s="11">
        <f t="shared" si="14"/>
        <v>154150</v>
      </c>
      <c r="Q53" s="15">
        <v>89989</v>
      </c>
      <c r="R53" s="15">
        <v>470263</v>
      </c>
      <c r="S53" s="20">
        <f>SUM(O53,Q53)</f>
        <v>143342</v>
      </c>
      <c r="T53" s="20">
        <f>SUM(P53,R53)</f>
        <v>624413</v>
      </c>
      <c r="U53" s="1"/>
    </row>
    <row r="54" spans="1:21" ht="20.25" x14ac:dyDescent="0.3">
      <c r="A54" s="1"/>
      <c r="B54" s="6" t="s">
        <v>51</v>
      </c>
      <c r="C54" s="11">
        <f t="shared" ref="C54:L54" si="15">SUM(C52:C53)</f>
        <v>1384</v>
      </c>
      <c r="D54" s="11">
        <f t="shared" si="15"/>
        <v>4436</v>
      </c>
      <c r="E54" s="11">
        <f t="shared" si="15"/>
        <v>21466</v>
      </c>
      <c r="F54" s="11">
        <f t="shared" si="15"/>
        <v>72669</v>
      </c>
      <c r="G54" s="11">
        <f t="shared" si="15"/>
        <v>0</v>
      </c>
      <c r="H54" s="11">
        <f t="shared" si="15"/>
        <v>0</v>
      </c>
      <c r="I54" s="11">
        <f t="shared" si="15"/>
        <v>38699</v>
      </c>
      <c r="J54" s="11">
        <f t="shared" si="15"/>
        <v>95856</v>
      </c>
      <c r="K54" s="11">
        <f t="shared" si="15"/>
        <v>0</v>
      </c>
      <c r="L54" s="11">
        <f t="shared" si="15"/>
        <v>0</v>
      </c>
      <c r="M54" s="11">
        <f t="shared" ref="M54:T54" si="16">SUM(M52:M53)</f>
        <v>733</v>
      </c>
      <c r="N54" s="11">
        <f t="shared" si="16"/>
        <v>1569</v>
      </c>
      <c r="O54" s="11">
        <f t="shared" si="16"/>
        <v>62282</v>
      </c>
      <c r="P54" s="11">
        <f t="shared" si="16"/>
        <v>174530</v>
      </c>
      <c r="Q54" s="11">
        <f t="shared" si="16"/>
        <v>101920</v>
      </c>
      <c r="R54" s="11">
        <f t="shared" si="16"/>
        <v>599677</v>
      </c>
      <c r="S54" s="11">
        <f t="shared" si="16"/>
        <v>164202</v>
      </c>
      <c r="T54" s="11">
        <f t="shared" si="16"/>
        <v>774207</v>
      </c>
      <c r="U54" s="2">
        <f t="shared" ref="U54" si="17">P54/T54</f>
        <v>0.22543066647550333</v>
      </c>
    </row>
    <row r="55" spans="1:21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1" ht="20.25" x14ac:dyDescent="0.3">
      <c r="B56" s="6" t="s">
        <v>58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1"/>
    </row>
    <row r="57" spans="1:21" ht="20.25" x14ac:dyDescent="0.3">
      <c r="B57" s="7" t="s">
        <v>52</v>
      </c>
      <c r="C57" s="15">
        <v>3740</v>
      </c>
      <c r="D57" s="15">
        <v>9478</v>
      </c>
      <c r="E57" s="15">
        <v>2430</v>
      </c>
      <c r="F57" s="15">
        <v>6552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1">
        <f t="shared" ref="O57:P58" si="18">SUM(C57+E57+G57+I57+K57+M57)</f>
        <v>6170</v>
      </c>
      <c r="P57" s="11">
        <f t="shared" si="18"/>
        <v>16030</v>
      </c>
      <c r="Q57" s="21">
        <v>35903</v>
      </c>
      <c r="R57" s="21">
        <v>73728</v>
      </c>
      <c r="S57" s="11">
        <f>SUM(O57,Q57)</f>
        <v>42073</v>
      </c>
      <c r="T57" s="11">
        <f>SUM(P57,R57)</f>
        <v>89758</v>
      </c>
      <c r="U57" s="1"/>
    </row>
    <row r="58" spans="1:21" ht="20.25" x14ac:dyDescent="0.3">
      <c r="B58" s="14" t="s">
        <v>31</v>
      </c>
      <c r="C58" s="15">
        <v>735</v>
      </c>
      <c r="D58" s="15">
        <v>2097</v>
      </c>
      <c r="E58" s="15">
        <v>824</v>
      </c>
      <c r="F58" s="15">
        <v>2276</v>
      </c>
      <c r="G58" s="15">
        <v>0</v>
      </c>
      <c r="H58" s="15">
        <v>0</v>
      </c>
      <c r="I58" s="15">
        <v>0</v>
      </c>
      <c r="J58" s="15">
        <v>0</v>
      </c>
      <c r="K58" s="10">
        <v>0</v>
      </c>
      <c r="L58" s="10">
        <v>0</v>
      </c>
      <c r="M58" s="7">
        <v>0</v>
      </c>
      <c r="N58" s="7">
        <v>0</v>
      </c>
      <c r="O58" s="11">
        <f t="shared" si="18"/>
        <v>1559</v>
      </c>
      <c r="P58" s="11">
        <f t="shared" si="18"/>
        <v>4373</v>
      </c>
      <c r="Q58" s="15">
        <v>694</v>
      </c>
      <c r="R58" s="19">
        <v>1934</v>
      </c>
      <c r="S58" s="11">
        <f>SUM(O58,Q58)</f>
        <v>2253</v>
      </c>
      <c r="T58" s="11">
        <f>SUM(P58,R58)</f>
        <v>6307</v>
      </c>
      <c r="U58" s="1"/>
    </row>
    <row r="59" spans="1:21" ht="20.25" x14ac:dyDescent="0.3">
      <c r="B59" s="6" t="s">
        <v>51</v>
      </c>
      <c r="C59" s="11">
        <f t="shared" ref="C59:J59" si="19">SUM(C57:C58)</f>
        <v>4475</v>
      </c>
      <c r="D59" s="11">
        <f t="shared" si="19"/>
        <v>11575</v>
      </c>
      <c r="E59" s="11">
        <f t="shared" si="19"/>
        <v>3254</v>
      </c>
      <c r="F59" s="11">
        <f t="shared" si="19"/>
        <v>8828</v>
      </c>
      <c r="G59" s="11">
        <f t="shared" si="19"/>
        <v>0</v>
      </c>
      <c r="H59" s="11">
        <f t="shared" si="19"/>
        <v>0</v>
      </c>
      <c r="I59" s="11">
        <f t="shared" si="19"/>
        <v>0</v>
      </c>
      <c r="J59" s="11">
        <f t="shared" si="19"/>
        <v>0</v>
      </c>
      <c r="K59" s="11"/>
      <c r="L59" s="11"/>
      <c r="M59" s="11">
        <f t="shared" ref="M59:T59" si="20">SUM(M57:M58)</f>
        <v>0</v>
      </c>
      <c r="N59" s="11">
        <f t="shared" si="20"/>
        <v>0</v>
      </c>
      <c r="O59" s="11">
        <f t="shared" si="20"/>
        <v>7729</v>
      </c>
      <c r="P59" s="11">
        <f t="shared" si="20"/>
        <v>20403</v>
      </c>
      <c r="Q59" s="11">
        <f t="shared" si="20"/>
        <v>36597</v>
      </c>
      <c r="R59" s="11">
        <f t="shared" si="20"/>
        <v>75662</v>
      </c>
      <c r="S59" s="11">
        <f t="shared" si="20"/>
        <v>44326</v>
      </c>
      <c r="T59" s="11">
        <f t="shared" si="20"/>
        <v>96065</v>
      </c>
      <c r="U59" s="2">
        <f t="shared" ref="U59" si="21">P59/T59</f>
        <v>0.21238744600010409</v>
      </c>
    </row>
    <row r="60" spans="1:21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</sheetData>
  <mergeCells count="13">
    <mergeCell ref="A1:T1"/>
    <mergeCell ref="A2:T2"/>
    <mergeCell ref="C4:D4"/>
    <mergeCell ref="E4:F4"/>
    <mergeCell ref="G4:H4"/>
    <mergeCell ref="I4:J4"/>
    <mergeCell ref="K4:L4"/>
    <mergeCell ref="O4:P4"/>
    <mergeCell ref="Q4:R4"/>
    <mergeCell ref="S4:T4"/>
    <mergeCell ref="C3:R3"/>
    <mergeCell ref="M4:N4"/>
    <mergeCell ref="S3:T3"/>
  </mergeCells>
  <pageMargins left="0.51181102362204722" right="0.51181102362204722" top="0.55118110236220474" bottom="0.55118110236220474" header="0.31496062992125984" footer="0.31496062992125984"/>
  <pageSetup paperSize="9" scale="60" orientation="landscape" r:id="rId1"/>
  <rowBreaks count="1" manualBreakCount="1">
    <brk id="42" max="18" man="1"/>
  </rowBreaks>
  <colBreaks count="1" manualBreakCount="1">
    <brk id="2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State-wise MCL</vt:lpstr>
      <vt:lpstr>'State-wise MCL'!Print_Area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2016-03-19T10:09:11Z</dcterms:modified>
</cp:coreProperties>
</file>