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tate-wise MCL" sheetId="1" r:id="rId1"/>
  </sheets>
  <definedNames>
    <definedName name="_xlnm.Print_Area" localSheetId="0">'State-wise MCL'!$A$1:$U$59</definedName>
  </definedNames>
  <calcPr calcId="145621"/>
</workbook>
</file>

<file path=xl/calcChain.xml><?xml version="1.0" encoding="utf-8"?>
<calcChain xmlns="http://schemas.openxmlformats.org/spreadsheetml/2006/main">
  <c r="O7" i="1" l="1"/>
  <c r="O31" i="1"/>
  <c r="O10" i="1"/>
  <c r="O41" i="1"/>
  <c r="S10" i="1"/>
  <c r="S25" i="1" l="1"/>
  <c r="O25" i="1"/>
  <c r="P34" i="1" l="1"/>
  <c r="O16" i="1" l="1"/>
  <c r="K32" i="1"/>
  <c r="L32" i="1"/>
  <c r="O14" i="1"/>
  <c r="P16" i="1"/>
  <c r="O33" i="1"/>
  <c r="P37" i="1"/>
  <c r="O37" i="1"/>
  <c r="S37" i="1" s="1"/>
  <c r="P58" i="1"/>
  <c r="P57" i="1"/>
  <c r="O58" i="1"/>
  <c r="L54" i="1"/>
  <c r="L18" i="1" s="1"/>
  <c r="K54" i="1"/>
  <c r="K18" i="1" s="1"/>
  <c r="P53" i="1"/>
  <c r="P52" i="1"/>
  <c r="O57" i="1"/>
  <c r="O52" i="1"/>
  <c r="P48" i="1"/>
  <c r="O48" i="1"/>
  <c r="P47" i="1"/>
  <c r="K49" i="1"/>
  <c r="K39" i="1" s="1"/>
  <c r="L49" i="1"/>
  <c r="L39" i="1" s="1"/>
  <c r="O47" i="1"/>
  <c r="P7" i="1"/>
  <c r="P8" i="1"/>
  <c r="P9" i="1"/>
  <c r="P10" i="1"/>
  <c r="P11" i="1"/>
  <c r="P12" i="1"/>
  <c r="P13" i="1"/>
  <c r="P14" i="1"/>
  <c r="P15" i="1"/>
  <c r="P17" i="1"/>
  <c r="P19" i="1"/>
  <c r="P20" i="1"/>
  <c r="P21" i="1"/>
  <c r="P22" i="1"/>
  <c r="P23" i="1"/>
  <c r="P24" i="1"/>
  <c r="P26" i="1"/>
  <c r="P27" i="1"/>
  <c r="P28" i="1"/>
  <c r="P29" i="1"/>
  <c r="P31" i="1"/>
  <c r="P33" i="1"/>
  <c r="P35" i="1"/>
  <c r="P36" i="1"/>
  <c r="P38" i="1"/>
  <c r="P40" i="1"/>
  <c r="P41" i="1"/>
  <c r="O8" i="1"/>
  <c r="O9" i="1"/>
  <c r="O11" i="1"/>
  <c r="O12" i="1"/>
  <c r="O42" i="1" s="1"/>
  <c r="O13" i="1"/>
  <c r="O15" i="1"/>
  <c r="O17" i="1"/>
  <c r="O19" i="1"/>
  <c r="O20" i="1"/>
  <c r="O21" i="1"/>
  <c r="O22" i="1"/>
  <c r="O23" i="1"/>
  <c r="O24" i="1"/>
  <c r="O26" i="1"/>
  <c r="O27" i="1"/>
  <c r="O28" i="1"/>
  <c r="O29" i="1"/>
  <c r="O30" i="1"/>
  <c r="O34" i="1"/>
  <c r="O35" i="1"/>
  <c r="O36" i="1"/>
  <c r="O38" i="1"/>
  <c r="O40" i="1"/>
  <c r="P6" i="1"/>
  <c r="O6" i="1"/>
  <c r="T37" i="1" l="1"/>
  <c r="U37" i="1" s="1"/>
  <c r="L42" i="1"/>
  <c r="K42" i="1"/>
  <c r="S57" i="1" l="1"/>
  <c r="T57" i="1"/>
  <c r="S58" i="1"/>
  <c r="T58" i="1"/>
  <c r="C59" i="1"/>
  <c r="C32" i="1" s="1"/>
  <c r="D59" i="1"/>
  <c r="D32" i="1" s="1"/>
  <c r="E59" i="1"/>
  <c r="E32" i="1" s="1"/>
  <c r="F59" i="1"/>
  <c r="F32" i="1" s="1"/>
  <c r="G59" i="1"/>
  <c r="G32" i="1" s="1"/>
  <c r="H59" i="1"/>
  <c r="H32" i="1" s="1"/>
  <c r="I59" i="1"/>
  <c r="I32" i="1" s="1"/>
  <c r="J59" i="1"/>
  <c r="J32" i="1" s="1"/>
  <c r="M59" i="1"/>
  <c r="M32" i="1" s="1"/>
  <c r="N59" i="1"/>
  <c r="N32" i="1" s="1"/>
  <c r="O59" i="1"/>
  <c r="Q59" i="1"/>
  <c r="Q32" i="1" s="1"/>
  <c r="R59" i="1"/>
  <c r="R32" i="1" s="1"/>
  <c r="P32" i="1" l="1"/>
  <c r="O32" i="1"/>
  <c r="P59" i="1"/>
  <c r="T59" i="1"/>
  <c r="S59" i="1"/>
  <c r="U59" i="1" l="1"/>
  <c r="R54" i="1"/>
  <c r="R18" i="1" s="1"/>
  <c r="Q54" i="1"/>
  <c r="Q18" i="1" s="1"/>
  <c r="N54" i="1"/>
  <c r="N18" i="1" s="1"/>
  <c r="M54" i="1"/>
  <c r="M18" i="1" s="1"/>
  <c r="J54" i="1"/>
  <c r="J18" i="1" s="1"/>
  <c r="I54" i="1"/>
  <c r="I18" i="1" s="1"/>
  <c r="H54" i="1"/>
  <c r="H18" i="1" s="1"/>
  <c r="G54" i="1"/>
  <c r="G18" i="1" s="1"/>
  <c r="F54" i="1"/>
  <c r="F18" i="1" s="1"/>
  <c r="E54" i="1"/>
  <c r="E18" i="1" s="1"/>
  <c r="D54" i="1"/>
  <c r="C54" i="1"/>
  <c r="C18" i="1" s="1"/>
  <c r="T53" i="1"/>
  <c r="S53" i="1"/>
  <c r="R49" i="1"/>
  <c r="R39" i="1" s="1"/>
  <c r="Q49" i="1"/>
  <c r="Q39" i="1" s="1"/>
  <c r="N49" i="1"/>
  <c r="N39" i="1" s="1"/>
  <c r="M49" i="1"/>
  <c r="M39" i="1" s="1"/>
  <c r="J49" i="1"/>
  <c r="J39" i="1" s="1"/>
  <c r="I49" i="1"/>
  <c r="I39" i="1" s="1"/>
  <c r="H49" i="1"/>
  <c r="G49" i="1"/>
  <c r="G39" i="1" s="1"/>
  <c r="F49" i="1"/>
  <c r="F39" i="1" s="1"/>
  <c r="E49" i="1"/>
  <c r="E39" i="1" s="1"/>
  <c r="D49" i="1"/>
  <c r="C49" i="1"/>
  <c r="C39" i="1" s="1"/>
  <c r="T48" i="1"/>
  <c r="S48" i="1"/>
  <c r="S47" i="1"/>
  <c r="S41" i="1"/>
  <c r="T40" i="1"/>
  <c r="S40" i="1"/>
  <c r="T38" i="1"/>
  <c r="S38" i="1"/>
  <c r="S36" i="1"/>
  <c r="T35" i="1"/>
  <c r="S35" i="1"/>
  <c r="S34" i="1"/>
  <c r="T33" i="1"/>
  <c r="S33" i="1"/>
  <c r="S32" i="1"/>
  <c r="T31" i="1"/>
  <c r="S31" i="1"/>
  <c r="S30" i="1"/>
  <c r="T29" i="1"/>
  <c r="S29" i="1"/>
  <c r="S28" i="1"/>
  <c r="T27" i="1"/>
  <c r="S27" i="1"/>
  <c r="S26" i="1"/>
  <c r="S24" i="1"/>
  <c r="T23" i="1"/>
  <c r="S23" i="1"/>
  <c r="S22" i="1"/>
  <c r="T21" i="1"/>
  <c r="S21" i="1"/>
  <c r="S20" i="1"/>
  <c r="T19" i="1"/>
  <c r="S19" i="1"/>
  <c r="T17" i="1"/>
  <c r="S17" i="1"/>
  <c r="S16" i="1"/>
  <c r="T15" i="1"/>
  <c r="S14" i="1"/>
  <c r="T13" i="1"/>
  <c r="S13" i="1"/>
  <c r="S12" i="1"/>
  <c r="T11" i="1"/>
  <c r="S11" i="1"/>
  <c r="T9" i="1"/>
  <c r="S9" i="1"/>
  <c r="S8" i="1"/>
  <c r="T7" i="1"/>
  <c r="S7" i="1"/>
  <c r="S6" i="1"/>
  <c r="F42" i="1" l="1"/>
  <c r="N42" i="1"/>
  <c r="G42" i="1"/>
  <c r="D39" i="1"/>
  <c r="H39" i="1"/>
  <c r="H42" i="1" s="1"/>
  <c r="D18" i="1"/>
  <c r="R42" i="1"/>
  <c r="Q42" i="1"/>
  <c r="M42" i="1"/>
  <c r="J42" i="1"/>
  <c r="O39" i="1"/>
  <c r="S39" i="1" s="1"/>
  <c r="I42" i="1"/>
  <c r="E42" i="1"/>
  <c r="O18" i="1"/>
  <c r="S18" i="1" s="1"/>
  <c r="C42" i="1"/>
  <c r="P49" i="1"/>
  <c r="O49" i="1"/>
  <c r="P54" i="1"/>
  <c r="O54" i="1"/>
  <c r="T6" i="1"/>
  <c r="U6" i="1" s="1"/>
  <c r="U7" i="1"/>
  <c r="T8" i="1"/>
  <c r="U8" i="1" s="1"/>
  <c r="U9" i="1"/>
  <c r="T10" i="1"/>
  <c r="U10" i="1" s="1"/>
  <c r="U11" i="1"/>
  <c r="T12" i="1"/>
  <c r="U13" i="1"/>
  <c r="T14" i="1"/>
  <c r="U14" i="1" s="1"/>
  <c r="U15" i="1"/>
  <c r="T16" i="1"/>
  <c r="U16" i="1" s="1"/>
  <c r="U17" i="1"/>
  <c r="U19" i="1"/>
  <c r="T20" i="1"/>
  <c r="U20" i="1" s="1"/>
  <c r="U21" i="1"/>
  <c r="T22" i="1"/>
  <c r="U22" i="1" s="1"/>
  <c r="U23" i="1"/>
  <c r="T24" i="1"/>
  <c r="U24" i="1" s="1"/>
  <c r="T26" i="1"/>
  <c r="U26" i="1" s="1"/>
  <c r="U27" i="1"/>
  <c r="T28" i="1"/>
  <c r="U28" i="1" s="1"/>
  <c r="U29" i="1"/>
  <c r="T30" i="1"/>
  <c r="U30" i="1" s="1"/>
  <c r="U31" i="1"/>
  <c r="T32" i="1"/>
  <c r="U32" i="1" s="1"/>
  <c r="U33" i="1"/>
  <c r="T34" i="1"/>
  <c r="U34" i="1" s="1"/>
  <c r="U35" i="1"/>
  <c r="T36" i="1"/>
  <c r="U36" i="1" s="1"/>
  <c r="U38" i="1"/>
  <c r="U40" i="1"/>
  <c r="T41" i="1"/>
  <c r="U41" i="1" s="1"/>
  <c r="T47" i="1"/>
  <c r="T49" i="1" s="1"/>
  <c r="S52" i="1"/>
  <c r="S54" i="1" s="1"/>
  <c r="S49" i="1"/>
  <c r="T52" i="1"/>
  <c r="T54" i="1" s="1"/>
  <c r="P39" i="1" l="1"/>
  <c r="D42" i="1"/>
  <c r="P18" i="1"/>
  <c r="S42" i="1"/>
  <c r="U49" i="1"/>
  <c r="U54" i="1"/>
  <c r="T39" i="1" l="1"/>
  <c r="U39" i="1" s="1"/>
  <c r="T18" i="1"/>
  <c r="P42" i="1"/>
  <c r="U18" i="1" l="1"/>
  <c r="T42" i="1"/>
  <c r="U42" i="1" s="1"/>
</calcChain>
</file>

<file path=xl/sharedStrings.xml><?xml version="1.0" encoding="utf-8"?>
<sst xmlns="http://schemas.openxmlformats.org/spreadsheetml/2006/main" count="82" uniqueCount="60">
  <si>
    <t xml:space="preserve">                                                                                                                         STATE BANK OF INDIA, CORPORATE CENTRE, MUMBAI                                                         </t>
  </si>
  <si>
    <t>Sl No</t>
  </si>
  <si>
    <t>State</t>
  </si>
  <si>
    <t xml:space="preserve">      Christians</t>
  </si>
  <si>
    <t xml:space="preserve">        Muslims</t>
  </si>
  <si>
    <t xml:space="preserve">        Budhists</t>
  </si>
  <si>
    <t xml:space="preserve">         Sikhs</t>
  </si>
  <si>
    <t xml:space="preserve">     Zoroastrians</t>
  </si>
  <si>
    <t xml:space="preserve">         Total</t>
  </si>
  <si>
    <t xml:space="preserve">         Others</t>
  </si>
  <si>
    <t xml:space="preserve">  Total PSL Adv</t>
  </si>
  <si>
    <t>No of a/c</t>
  </si>
  <si>
    <t>Amt O/S</t>
  </si>
  <si>
    <t>A&amp;N Island</t>
  </si>
  <si>
    <t>Andhra Pradesh</t>
  </si>
  <si>
    <t>Arunachal Pradesh</t>
  </si>
  <si>
    <t>Assam</t>
  </si>
  <si>
    <t>Bihar</t>
  </si>
  <si>
    <t>Chandigarh</t>
  </si>
  <si>
    <t>Chattisgarh</t>
  </si>
  <si>
    <t>Dadra &amp; Nagar hav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</si>
  <si>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</si>
  <si>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</si>
  <si>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</si>
  <si>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</si>
  <si>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</si>
  <si>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</si>
  <si>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</si>
  <si>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</si>
  <si>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</si>
  <si>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</si>
  <si>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Lakshadeep</t>
  </si>
  <si>
    <t>Madhya Pradesh</t>
  </si>
  <si>
    <t>Maharastra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</si>
  <si>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</si>
  <si>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</si>
  <si>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</si>
  <si>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</si>
  <si>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</si>
  <si>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</si>
  <si>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</si>
  <si>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</si>
  <si>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</si>
  <si>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</si>
  <si>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</si>
  <si>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</si>
  <si>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 Bengal</t>
  </si>
  <si>
    <t>All India</t>
  </si>
  <si>
    <t>U.P.</t>
  </si>
  <si>
    <t>Lucknow</t>
  </si>
  <si>
    <t>Total</t>
  </si>
  <si>
    <t>Chennai</t>
  </si>
  <si>
    <t>JAIN</t>
  </si>
  <si>
    <t>No. of a/c</t>
  </si>
  <si>
    <t>Telengana</t>
  </si>
  <si>
    <t xml:space="preserve">                                                                                                       PRIME MINISTER'S NEW 15 POINT PROGRAMME FOR THE WELFARE OF MINORITIES                                  (Amt. in lakhs)                                                              </t>
  </si>
  <si>
    <r>
      <t xml:space="preserve">                                                                                   </t>
    </r>
    <r>
      <rPr>
        <b/>
        <sz val="16"/>
        <rFont val="Arial"/>
        <family val="2"/>
      </rPr>
      <t>QUARTERLY INFORMATION AS AT THE QUARTER ENDED 31.12.2015</t>
    </r>
  </si>
  <si>
    <t>ANNEXURE - A</t>
  </si>
  <si>
    <t xml:space="preserve">Puducherry </t>
  </si>
  <si>
    <t>Puducherry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</si>
</sst>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/>
    <xf numFmtId="1" fontId="1" fillId="0" borderId="1" xfId="0" applyNumberFormat="1" applyFont="1" applyBorder="1"/>
    <xf numFmtId="10" fontId="1" fillId="0" borderId="0" xfId="0" applyNumberFormat="1" applyFont="1"/>
    <xf numFmtId="2" fontId="1" fillId="0" borderId="1" xfId="0" applyNumberFormat="1" applyFont="1" applyBorder="1"/>
    <xf numFmtId="0" fontId="1" fillId="0" borderId="1" xfId="0" applyNumberFormat="1" applyFont="1" applyBorder="1"/>
    <xf numFmtId="0" fontId="3" fillId="0" borderId="0" xfId="0" applyFont="1"/>
    <xf numFmtId="1" fontId="3" fillId="0" borderId="1" xfId="0" applyNumberFormat="1" applyFont="1" applyBorder="1"/>
    <xf numFmtId="2" fontId="3" fillId="0" borderId="1" xfId="0" applyNumberFormat="1" applyFont="1" applyBorder="1"/>
    <xf numFmtId="10" fontId="3" fillId="0" borderId="0" xfId="0" applyNumberFormat="1" applyFont="1"/>
    <xf numFmtId="0" fontId="4" fillId="0" borderId="0" xfId="0" applyFont="1"/>
    <xf numFmtId="0" fontId="3" fillId="0" borderId="1" xfId="0" applyNumberFormat="1" applyFont="1" applyBorder="1"/>
    <xf numFmtId="0" fontId="0" fillId="0" borderId="0" xfId="0" applyFont="1"/>
    <xf numFmtId="0" fontId="3" fillId="0" borderId="0" xfId="0" applyFont="1" applyBorder="1"/>
    <xf numFmtId="0" fontId="1" fillId="0" borderId="0" xfId="0" applyFont="1" applyBorder="1"/>
    <xf numFmtId="1" fontId="1" fillId="0" borderId="0" xfId="0" applyNumberFormat="1" applyFont="1" applyBorder="1"/>
    <xf numFmtId="0" fontId="2" fillId="0" borderId="0" xfId="0" applyFont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0" borderId="5" xfId="0" applyFont="1" applyBorder="1"/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view="pageBreakPreview" zoomScale="60" zoomScaleNormal="100" workbookViewId="0">
      <selection activeCell="B32" sqref="B32"/>
    </sheetView>
  </sheetViews>
  <sheetFormatPr defaultRowHeight="15" x14ac:dyDescent="0.25"/>
  <cols>
    <col min="2" max="2" width="26.5703125" customWidth="1"/>
    <col min="3" max="3" width="16.85546875" bestFit="1" customWidth="1"/>
    <col min="4" max="4" width="13.140625" customWidth="1"/>
    <col min="5" max="5" width="14" bestFit="1" customWidth="1"/>
    <col min="6" max="6" width="15.28515625" customWidth="1"/>
    <col min="7" max="7" width="12.28515625" bestFit="1" customWidth="1"/>
    <col min="8" max="8" width="12.42578125" customWidth="1"/>
    <col min="9" max="9" width="12.28515625" bestFit="1" customWidth="1"/>
    <col min="10" max="11" width="12.140625" customWidth="1"/>
    <col min="12" max="12" width="13.7109375" customWidth="1"/>
    <col min="13" max="13" width="10" bestFit="1" customWidth="1"/>
    <col min="14" max="14" width="12.28515625" customWidth="1"/>
    <col min="15" max="15" width="16.140625" customWidth="1"/>
    <col min="16" max="16" width="15" customWidth="1"/>
    <col min="17" max="17" width="16.28515625" customWidth="1"/>
    <col min="18" max="18" width="15.28515625" bestFit="1" customWidth="1"/>
    <col min="19" max="19" width="17.5703125" bestFit="1" customWidth="1"/>
    <col min="20" max="20" width="15.28515625" bestFit="1" customWidth="1"/>
    <col min="21" max="21" width="13.28515625" customWidth="1"/>
  </cols>
  <sheetData>
    <row r="1" spans="1:21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"/>
    </row>
    <row r="2" spans="1:21" ht="20.25" x14ac:dyDescent="0.3">
      <c r="A2" s="32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1"/>
    </row>
    <row r="3" spans="1:21" ht="20.25" x14ac:dyDescent="0.3">
      <c r="A3" s="30"/>
      <c r="B3" s="30"/>
      <c r="C3" s="37" t="s">
        <v>56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42" t="s">
        <v>57</v>
      </c>
      <c r="T3" s="43"/>
      <c r="U3" s="1"/>
    </row>
    <row r="4" spans="1:21" ht="20.25" x14ac:dyDescent="0.3">
      <c r="A4" s="4" t="s">
        <v>1</v>
      </c>
      <c r="B4" s="5" t="s">
        <v>2</v>
      </c>
      <c r="C4" s="35" t="s">
        <v>3</v>
      </c>
      <c r="D4" s="35"/>
      <c r="E4" s="35" t="s">
        <v>4</v>
      </c>
      <c r="F4" s="35"/>
      <c r="G4" s="35" t="s">
        <v>5</v>
      </c>
      <c r="H4" s="35"/>
      <c r="I4" s="36" t="s">
        <v>6</v>
      </c>
      <c r="J4" s="36"/>
      <c r="K4" s="36" t="s">
        <v>7</v>
      </c>
      <c r="L4" s="36"/>
      <c r="M4" s="40" t="s">
        <v>52</v>
      </c>
      <c r="N4" s="41"/>
      <c r="O4" s="36" t="s">
        <v>8</v>
      </c>
      <c r="P4" s="36"/>
      <c r="Q4" s="36" t="s">
        <v>9</v>
      </c>
      <c r="R4" s="36"/>
      <c r="S4" s="36" t="s">
        <v>10</v>
      </c>
      <c r="T4" s="36"/>
      <c r="U4" s="1"/>
    </row>
    <row r="5" spans="1:21" ht="20.25" x14ac:dyDescent="0.3">
      <c r="A5" s="4"/>
      <c r="B5" s="4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11</v>
      </c>
      <c r="J5" s="6" t="s">
        <v>12</v>
      </c>
      <c r="K5" s="6" t="s">
        <v>53</v>
      </c>
      <c r="L5" s="6" t="s">
        <v>12</v>
      </c>
      <c r="M5" s="6" t="s">
        <v>11</v>
      </c>
      <c r="N5" s="6" t="s">
        <v>12</v>
      </c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"/>
    </row>
    <row r="6" spans="1:21" ht="20.25" x14ac:dyDescent="0.3">
      <c r="A6" s="6">
        <v>1</v>
      </c>
      <c r="B6" s="4" t="s">
        <v>13</v>
      </c>
      <c r="C6" s="4">
        <v>4664</v>
      </c>
      <c r="D6" s="7">
        <v>4871</v>
      </c>
      <c r="E6" s="4">
        <v>3846</v>
      </c>
      <c r="F6" s="7">
        <v>6392</v>
      </c>
      <c r="G6" s="4">
        <v>0</v>
      </c>
      <c r="H6" s="4">
        <v>0</v>
      </c>
      <c r="I6" s="4">
        <v>87</v>
      </c>
      <c r="J6" s="4">
        <v>58</v>
      </c>
      <c r="K6" s="4">
        <v>0</v>
      </c>
      <c r="L6" s="4">
        <v>0</v>
      </c>
      <c r="M6" s="4">
        <v>0</v>
      </c>
      <c r="N6" s="4">
        <v>0</v>
      </c>
      <c r="O6" s="22">
        <f>SUM(C6+E6+G6+I6+K6+M6)</f>
        <v>8597</v>
      </c>
      <c r="P6" s="23">
        <f>SUM(D6+F6+H6+J6+L6+N6)</f>
        <v>11321</v>
      </c>
      <c r="Q6" s="4">
        <v>5307</v>
      </c>
      <c r="R6" s="4">
        <v>21865</v>
      </c>
      <c r="S6" s="22">
        <f>SUM(O6,Q6)</f>
        <v>13904</v>
      </c>
      <c r="T6" s="23">
        <f>SUM(P6,R6)</f>
        <v>33186</v>
      </c>
      <c r="U6" s="8">
        <f t="shared" ref="U6:U42" si="0">P6/T6</f>
        <v>0.34113782920508651</v>
      </c>
    </row>
    <row r="7" spans="1:21" ht="20.25" x14ac:dyDescent="0.3">
      <c r="A7" s="6">
        <v>2</v>
      </c>
      <c r="B7" s="4" t="s">
        <v>14</v>
      </c>
      <c r="C7" s="4">
        <v>120872</v>
      </c>
      <c r="D7" s="7">
        <v>225728</v>
      </c>
      <c r="E7" s="4">
        <v>288823</v>
      </c>
      <c r="F7" s="7">
        <v>313951</v>
      </c>
      <c r="G7" s="4">
        <v>214</v>
      </c>
      <c r="H7" s="7">
        <v>113</v>
      </c>
      <c r="I7" s="4">
        <v>3173</v>
      </c>
      <c r="J7" s="7">
        <v>2024</v>
      </c>
      <c r="K7" s="7">
        <v>0</v>
      </c>
      <c r="L7" s="7">
        <v>0</v>
      </c>
      <c r="M7" s="4">
        <v>19</v>
      </c>
      <c r="N7" s="7">
        <v>28</v>
      </c>
      <c r="O7" s="22">
        <f>C7+E7+G7+I7+M7</f>
        <v>413101</v>
      </c>
      <c r="P7" s="23">
        <f t="shared" ref="P7:P41" si="1">SUM(D7+F7+H7+J7+L7+N7)</f>
        <v>541844</v>
      </c>
      <c r="Q7" s="4">
        <v>2880129</v>
      </c>
      <c r="R7" s="7">
        <v>2743786</v>
      </c>
      <c r="S7" s="22">
        <f t="shared" ref="S7:T41" si="2">SUM(O7,Q7)</f>
        <v>3293230</v>
      </c>
      <c r="T7" s="23">
        <f t="shared" si="2"/>
        <v>3285630</v>
      </c>
      <c r="U7" s="8">
        <f t="shared" si="0"/>
        <v>0.16491327386224255</v>
      </c>
    </row>
    <row r="8" spans="1:21" ht="20.25" x14ac:dyDescent="0.3">
      <c r="A8" s="6">
        <v>3</v>
      </c>
      <c r="B8" s="4" t="s">
        <v>15</v>
      </c>
      <c r="C8" s="4">
        <v>7916</v>
      </c>
      <c r="D8" s="7">
        <v>25613</v>
      </c>
      <c r="E8" s="4">
        <v>2204</v>
      </c>
      <c r="F8" s="7">
        <v>2691</v>
      </c>
      <c r="G8" s="4">
        <v>3718</v>
      </c>
      <c r="H8" s="7">
        <v>8739</v>
      </c>
      <c r="I8" s="4">
        <v>0</v>
      </c>
      <c r="J8" s="7">
        <v>0</v>
      </c>
      <c r="K8" s="7">
        <v>0</v>
      </c>
      <c r="L8" s="7">
        <v>0</v>
      </c>
      <c r="M8" s="4">
        <v>0</v>
      </c>
      <c r="N8" s="9">
        <v>0</v>
      </c>
      <c r="O8" s="22">
        <f t="shared" ref="O8:O41" si="3">SUM(C8+E8+G8+I8+K8+M8)</f>
        <v>13838</v>
      </c>
      <c r="P8" s="23">
        <f t="shared" si="1"/>
        <v>37043</v>
      </c>
      <c r="Q8" s="4">
        <v>1476</v>
      </c>
      <c r="R8" s="7">
        <v>10012</v>
      </c>
      <c r="S8" s="22">
        <f t="shared" si="2"/>
        <v>15314</v>
      </c>
      <c r="T8" s="23">
        <f t="shared" si="2"/>
        <v>47055</v>
      </c>
      <c r="U8" s="8">
        <f t="shared" si="0"/>
        <v>0.78722771225162047</v>
      </c>
    </row>
    <row r="9" spans="1:21" ht="20.25" x14ac:dyDescent="0.3">
      <c r="A9" s="6">
        <v>4</v>
      </c>
      <c r="B9" s="4" t="s">
        <v>16</v>
      </c>
      <c r="C9" s="4">
        <v>8425</v>
      </c>
      <c r="D9" s="7">
        <v>12864</v>
      </c>
      <c r="E9" s="4">
        <v>81449</v>
      </c>
      <c r="F9" s="7">
        <v>109992</v>
      </c>
      <c r="G9" s="4">
        <v>87</v>
      </c>
      <c r="H9" s="7">
        <v>35</v>
      </c>
      <c r="I9" s="4">
        <v>3283</v>
      </c>
      <c r="J9" s="7">
        <v>4702</v>
      </c>
      <c r="K9" s="7">
        <v>0</v>
      </c>
      <c r="L9" s="7">
        <v>0</v>
      </c>
      <c r="M9" s="4">
        <v>403</v>
      </c>
      <c r="N9" s="7">
        <v>7802</v>
      </c>
      <c r="O9" s="22">
        <f t="shared" si="3"/>
        <v>93647</v>
      </c>
      <c r="P9" s="23">
        <f t="shared" si="1"/>
        <v>135395</v>
      </c>
      <c r="Q9" s="4">
        <v>264220</v>
      </c>
      <c r="R9" s="7">
        <v>331039</v>
      </c>
      <c r="S9" s="22">
        <f t="shared" si="2"/>
        <v>357867</v>
      </c>
      <c r="T9" s="23">
        <f t="shared" si="2"/>
        <v>466434</v>
      </c>
      <c r="U9" s="8">
        <f t="shared" si="0"/>
        <v>0.29027686660920943</v>
      </c>
    </row>
    <row r="10" spans="1:21" s="15" customFormat="1" ht="20.25" x14ac:dyDescent="0.3">
      <c r="A10" s="6">
        <v>5</v>
      </c>
      <c r="B10" s="6" t="s">
        <v>17</v>
      </c>
      <c r="C10" s="6">
        <v>1200</v>
      </c>
      <c r="D10" s="12">
        <v>1330</v>
      </c>
      <c r="E10" s="6">
        <v>145489</v>
      </c>
      <c r="F10" s="12">
        <v>129963</v>
      </c>
      <c r="G10" s="6">
        <v>1352</v>
      </c>
      <c r="H10" s="12">
        <v>1975</v>
      </c>
      <c r="I10" s="6">
        <v>2141</v>
      </c>
      <c r="J10" s="12">
        <v>2387</v>
      </c>
      <c r="K10" s="12">
        <v>0</v>
      </c>
      <c r="L10" s="12">
        <v>0</v>
      </c>
      <c r="M10" s="6">
        <v>1670</v>
      </c>
      <c r="N10" s="13">
        <v>1509</v>
      </c>
      <c r="O10" s="22">
        <f>C10+E10+G10+I10+M10</f>
        <v>151852</v>
      </c>
      <c r="P10" s="23">
        <f t="shared" si="1"/>
        <v>137164</v>
      </c>
      <c r="Q10" s="6">
        <v>494048</v>
      </c>
      <c r="R10" s="12">
        <v>806196</v>
      </c>
      <c r="S10" s="22">
        <f>O10+Q10</f>
        <v>645900</v>
      </c>
      <c r="T10" s="23">
        <f t="shared" si="2"/>
        <v>943360</v>
      </c>
      <c r="U10" s="14">
        <f t="shared" si="0"/>
        <v>0.14539942333785619</v>
      </c>
    </row>
    <row r="11" spans="1:21" ht="20.25" x14ac:dyDescent="0.3">
      <c r="A11" s="6">
        <v>6</v>
      </c>
      <c r="B11" s="4" t="s">
        <v>18</v>
      </c>
      <c r="C11" s="4">
        <v>264</v>
      </c>
      <c r="D11" s="7">
        <v>230</v>
      </c>
      <c r="E11" s="4">
        <v>467</v>
      </c>
      <c r="F11" s="7">
        <v>344</v>
      </c>
      <c r="G11" s="4">
        <v>0</v>
      </c>
      <c r="H11" s="7">
        <v>0</v>
      </c>
      <c r="I11" s="4">
        <v>2274</v>
      </c>
      <c r="J11" s="7">
        <v>22203</v>
      </c>
      <c r="K11" s="7">
        <v>98</v>
      </c>
      <c r="L11" s="7">
        <v>145</v>
      </c>
      <c r="M11" s="4">
        <v>0</v>
      </c>
      <c r="N11" s="7">
        <v>0</v>
      </c>
      <c r="O11" s="22">
        <f t="shared" si="3"/>
        <v>3103</v>
      </c>
      <c r="P11" s="23">
        <f t="shared" si="1"/>
        <v>22922</v>
      </c>
      <c r="Q11" s="4">
        <v>3108</v>
      </c>
      <c r="R11" s="7">
        <v>66494</v>
      </c>
      <c r="S11" s="22">
        <f t="shared" si="2"/>
        <v>6211</v>
      </c>
      <c r="T11" s="23">
        <f t="shared" si="2"/>
        <v>89416</v>
      </c>
      <c r="U11" s="8">
        <f t="shared" si="0"/>
        <v>0.25635233067907309</v>
      </c>
    </row>
    <row r="12" spans="1:21" ht="20.25" x14ac:dyDescent="0.3">
      <c r="A12" s="6">
        <v>7</v>
      </c>
      <c r="B12" s="4" t="s">
        <v>19</v>
      </c>
      <c r="C12" s="4">
        <v>6421</v>
      </c>
      <c r="D12" s="7">
        <v>7592</v>
      </c>
      <c r="E12" s="4">
        <v>6815</v>
      </c>
      <c r="F12" s="7">
        <v>8024</v>
      </c>
      <c r="G12" s="4">
        <v>1540</v>
      </c>
      <c r="H12" s="7">
        <v>1750</v>
      </c>
      <c r="I12" s="4">
        <v>2932</v>
      </c>
      <c r="J12" s="7">
        <v>4260</v>
      </c>
      <c r="K12" s="7">
        <v>0</v>
      </c>
      <c r="L12" s="7">
        <v>0</v>
      </c>
      <c r="M12" s="4">
        <v>2225</v>
      </c>
      <c r="N12" s="7">
        <v>5065</v>
      </c>
      <c r="O12" s="22">
        <f t="shared" si="3"/>
        <v>19933</v>
      </c>
      <c r="P12" s="23">
        <f t="shared" si="1"/>
        <v>26691</v>
      </c>
      <c r="Q12" s="4">
        <v>210004</v>
      </c>
      <c r="R12" s="7">
        <v>639219</v>
      </c>
      <c r="S12" s="22">
        <f t="shared" si="2"/>
        <v>229937</v>
      </c>
      <c r="T12" s="23">
        <f t="shared" si="2"/>
        <v>665910</v>
      </c>
      <c r="U12" s="8">
        <v>0.04</v>
      </c>
    </row>
    <row r="13" spans="1:21" s="15" customFormat="1" ht="20.25" x14ac:dyDescent="0.3">
      <c r="A13" s="6">
        <v>8</v>
      </c>
      <c r="B13" s="6" t="s">
        <v>20</v>
      </c>
      <c r="C13" s="6">
        <v>9</v>
      </c>
      <c r="D13" s="12">
        <v>34</v>
      </c>
      <c r="E13" s="6">
        <v>69</v>
      </c>
      <c r="F13" s="12">
        <v>134</v>
      </c>
      <c r="G13" s="6">
        <v>0</v>
      </c>
      <c r="H13" s="12">
        <v>0</v>
      </c>
      <c r="I13" s="6">
        <v>26</v>
      </c>
      <c r="J13" s="12">
        <v>39</v>
      </c>
      <c r="K13" s="12">
        <v>3</v>
      </c>
      <c r="L13" s="12">
        <v>5</v>
      </c>
      <c r="M13" s="6">
        <v>9</v>
      </c>
      <c r="N13" s="12">
        <v>53</v>
      </c>
      <c r="O13" s="22">
        <f t="shared" si="3"/>
        <v>116</v>
      </c>
      <c r="P13" s="23">
        <f t="shared" si="1"/>
        <v>265</v>
      </c>
      <c r="Q13" s="6">
        <v>917</v>
      </c>
      <c r="R13" s="12">
        <v>7556</v>
      </c>
      <c r="S13" s="22">
        <f t="shared" si="2"/>
        <v>1033</v>
      </c>
      <c r="T13" s="23">
        <f t="shared" si="2"/>
        <v>7821</v>
      </c>
      <c r="U13" s="14">
        <f t="shared" si="0"/>
        <v>3.3883135148957931E-2</v>
      </c>
    </row>
    <row r="14" spans="1:21" s="15" customFormat="1" ht="20.25" x14ac:dyDescent="0.3">
      <c r="A14" s="6">
        <v>9</v>
      </c>
      <c r="B14" s="6" t="s">
        <v>21</v>
      </c>
      <c r="C14" s="6">
        <v>60</v>
      </c>
      <c r="D14" s="12">
        <v>85</v>
      </c>
      <c r="E14" s="6">
        <v>94</v>
      </c>
      <c r="F14" s="12">
        <v>118</v>
      </c>
      <c r="G14" s="6">
        <v>0</v>
      </c>
      <c r="H14" s="12">
        <v>0</v>
      </c>
      <c r="I14" s="6">
        <v>10</v>
      </c>
      <c r="J14" s="12">
        <v>21</v>
      </c>
      <c r="K14" s="12">
        <v>4</v>
      </c>
      <c r="L14" s="12">
        <v>3</v>
      </c>
      <c r="M14" s="6">
        <v>27</v>
      </c>
      <c r="N14" s="12">
        <v>94</v>
      </c>
      <c r="O14" s="22">
        <f t="shared" si="3"/>
        <v>195</v>
      </c>
      <c r="P14" s="23">
        <f t="shared" si="1"/>
        <v>321</v>
      </c>
      <c r="Q14" s="6">
        <v>948</v>
      </c>
      <c r="R14" s="12">
        <v>6179</v>
      </c>
      <c r="S14" s="22">
        <f t="shared" si="2"/>
        <v>1143</v>
      </c>
      <c r="T14" s="23">
        <f t="shared" si="2"/>
        <v>6500</v>
      </c>
      <c r="U14" s="14">
        <f t="shared" si="0"/>
        <v>4.9384615384615388E-2</v>
      </c>
    </row>
    <row r="15" spans="1:21" s="15" customFormat="1" ht="20.25" x14ac:dyDescent="0.3">
      <c r="A15" s="6">
        <v>10</v>
      </c>
      <c r="B15" s="6" t="s">
        <v>22</v>
      </c>
      <c r="C15" s="6">
        <v>351</v>
      </c>
      <c r="D15" s="12">
        <v>405</v>
      </c>
      <c r="E15" s="6">
        <v>14766</v>
      </c>
      <c r="F15" s="12">
        <v>114646</v>
      </c>
      <c r="G15" s="6">
        <v>848</v>
      </c>
      <c r="H15" s="12">
        <v>763</v>
      </c>
      <c r="I15" s="6">
        <v>6124</v>
      </c>
      <c r="J15" s="12">
        <v>8186</v>
      </c>
      <c r="K15" s="12">
        <v>0</v>
      </c>
      <c r="L15" s="12">
        <v>0</v>
      </c>
      <c r="M15" s="6">
        <v>275</v>
      </c>
      <c r="N15" s="12">
        <v>46</v>
      </c>
      <c r="O15" s="22">
        <f t="shared" si="3"/>
        <v>22364</v>
      </c>
      <c r="P15" s="23">
        <f t="shared" si="1"/>
        <v>124046</v>
      </c>
      <c r="Q15" s="6">
        <v>9674</v>
      </c>
      <c r="R15" s="12">
        <v>326469</v>
      </c>
      <c r="S15" s="22">
        <v>32038</v>
      </c>
      <c r="T15" s="23">
        <f t="shared" si="2"/>
        <v>450515</v>
      </c>
      <c r="U15" s="14">
        <f t="shared" si="0"/>
        <v>0.27534266339633529</v>
      </c>
    </row>
    <row r="16" spans="1:21" ht="20.25" x14ac:dyDescent="0.3">
      <c r="A16" s="6">
        <v>11</v>
      </c>
      <c r="B16" s="4" t="s">
        <v>23</v>
      </c>
      <c r="C16" s="4">
        <v>4758</v>
      </c>
      <c r="D16" s="7">
        <v>37378</v>
      </c>
      <c r="E16" s="4">
        <v>880</v>
      </c>
      <c r="F16" s="7">
        <v>5990</v>
      </c>
      <c r="G16" s="4">
        <v>959</v>
      </c>
      <c r="H16" s="7">
        <v>683</v>
      </c>
      <c r="I16" s="4">
        <v>87</v>
      </c>
      <c r="J16" s="7">
        <v>516</v>
      </c>
      <c r="K16" s="7">
        <v>3</v>
      </c>
      <c r="L16" s="7">
        <v>51</v>
      </c>
      <c r="M16" s="4">
        <v>26</v>
      </c>
      <c r="N16" s="7">
        <v>784</v>
      </c>
      <c r="O16" s="22">
        <f t="shared" si="3"/>
        <v>6713</v>
      </c>
      <c r="P16" s="23">
        <f t="shared" si="1"/>
        <v>45402</v>
      </c>
      <c r="Q16" s="4">
        <v>10504</v>
      </c>
      <c r="R16" s="7">
        <v>48842</v>
      </c>
      <c r="S16" s="22">
        <f t="shared" si="2"/>
        <v>17217</v>
      </c>
      <c r="T16" s="23">
        <f t="shared" si="2"/>
        <v>94244</v>
      </c>
      <c r="U16" s="8">
        <f t="shared" si="0"/>
        <v>0.48174950129451211</v>
      </c>
    </row>
    <row r="17" spans="1:21" ht="20.25" x14ac:dyDescent="0.3">
      <c r="A17" s="6">
        <v>12</v>
      </c>
      <c r="B17" s="4" t="s">
        <v>24</v>
      </c>
      <c r="C17" s="4">
        <v>2591</v>
      </c>
      <c r="D17" s="7">
        <v>14449</v>
      </c>
      <c r="E17" s="4">
        <v>76103</v>
      </c>
      <c r="F17" s="7">
        <v>79823</v>
      </c>
      <c r="G17" s="4">
        <v>48</v>
      </c>
      <c r="H17" s="7">
        <v>413</v>
      </c>
      <c r="I17" s="4">
        <v>489</v>
      </c>
      <c r="J17" s="7">
        <v>4151</v>
      </c>
      <c r="K17" s="7">
        <v>141</v>
      </c>
      <c r="L17" s="7">
        <v>588</v>
      </c>
      <c r="M17" s="4">
        <v>8430</v>
      </c>
      <c r="N17" s="7">
        <v>71857</v>
      </c>
      <c r="O17" s="22">
        <f t="shared" si="3"/>
        <v>87802</v>
      </c>
      <c r="P17" s="23">
        <f t="shared" si="1"/>
        <v>171281</v>
      </c>
      <c r="Q17" s="4">
        <v>575301</v>
      </c>
      <c r="R17" s="7">
        <v>2315704</v>
      </c>
      <c r="S17" s="22">
        <f t="shared" si="2"/>
        <v>663103</v>
      </c>
      <c r="T17" s="23">
        <f t="shared" si="2"/>
        <v>2486985</v>
      </c>
      <c r="U17" s="8">
        <f t="shared" si="0"/>
        <v>6.8870942124701198E-2</v>
      </c>
    </row>
    <row r="18" spans="1:21" ht="20.25" x14ac:dyDescent="0.3">
      <c r="A18" s="6">
        <v>13</v>
      </c>
      <c r="B18" s="4" t="s">
        <v>25</v>
      </c>
      <c r="C18" s="27">
        <f>C54</f>
        <v>2392</v>
      </c>
      <c r="D18" s="27">
        <f t="shared" ref="D18:N18" si="4">D54</f>
        <v>6598</v>
      </c>
      <c r="E18" s="27">
        <f t="shared" si="4"/>
        <v>26519</v>
      </c>
      <c r="F18" s="27">
        <f t="shared" si="4"/>
        <v>76713</v>
      </c>
      <c r="G18" s="27">
        <f t="shared" si="4"/>
        <v>0</v>
      </c>
      <c r="H18" s="27">
        <f t="shared" si="4"/>
        <v>0</v>
      </c>
      <c r="I18" s="27">
        <f t="shared" si="4"/>
        <v>39720</v>
      </c>
      <c r="J18" s="27">
        <f t="shared" si="4"/>
        <v>104879</v>
      </c>
      <c r="K18" s="27">
        <f t="shared" si="4"/>
        <v>1004</v>
      </c>
      <c r="L18" s="27">
        <f t="shared" si="4"/>
        <v>1887</v>
      </c>
      <c r="M18" s="27">
        <f t="shared" si="4"/>
        <v>1251</v>
      </c>
      <c r="N18" s="27">
        <f t="shared" si="4"/>
        <v>3119</v>
      </c>
      <c r="O18" s="22">
        <f t="shared" si="3"/>
        <v>70886</v>
      </c>
      <c r="P18" s="23">
        <f t="shared" si="1"/>
        <v>193196</v>
      </c>
      <c r="Q18" s="27">
        <f>Q54</f>
        <v>92408</v>
      </c>
      <c r="R18" s="27">
        <f>R54</f>
        <v>580965</v>
      </c>
      <c r="S18" s="22">
        <f t="shared" si="2"/>
        <v>163294</v>
      </c>
      <c r="T18" s="23">
        <f t="shared" si="2"/>
        <v>774161</v>
      </c>
      <c r="U18" s="8">
        <f t="shared" si="0"/>
        <v>0.24955532505512421</v>
      </c>
    </row>
    <row r="19" spans="1:21" ht="20.25" x14ac:dyDescent="0.3">
      <c r="A19" s="6">
        <v>14</v>
      </c>
      <c r="B19" s="4" t="s">
        <v>26</v>
      </c>
      <c r="C19" s="4">
        <v>222</v>
      </c>
      <c r="D19" s="7">
        <v>1429</v>
      </c>
      <c r="E19" s="4">
        <v>7499</v>
      </c>
      <c r="F19" s="7">
        <v>9041</v>
      </c>
      <c r="G19" s="4">
        <v>19305</v>
      </c>
      <c r="H19" s="7">
        <v>20869</v>
      </c>
      <c r="I19" s="4">
        <v>7403</v>
      </c>
      <c r="J19" s="7">
        <v>6689</v>
      </c>
      <c r="K19" s="7">
        <v>106</v>
      </c>
      <c r="L19" s="7">
        <v>161</v>
      </c>
      <c r="M19" s="4">
        <v>0</v>
      </c>
      <c r="N19" s="7">
        <v>0</v>
      </c>
      <c r="O19" s="22">
        <f t="shared" si="3"/>
        <v>34535</v>
      </c>
      <c r="P19" s="23">
        <f t="shared" si="1"/>
        <v>38189</v>
      </c>
      <c r="Q19" s="4">
        <v>41267</v>
      </c>
      <c r="R19" s="7">
        <v>238529</v>
      </c>
      <c r="S19" s="22">
        <f t="shared" si="2"/>
        <v>75802</v>
      </c>
      <c r="T19" s="23">
        <f t="shared" si="2"/>
        <v>276718</v>
      </c>
      <c r="U19" s="8">
        <f t="shared" si="0"/>
        <v>0.13800692401650777</v>
      </c>
    </row>
    <row r="20" spans="1:21" ht="20.25" x14ac:dyDescent="0.3">
      <c r="A20" s="6">
        <v>15</v>
      </c>
      <c r="B20" s="4" t="s">
        <v>27</v>
      </c>
      <c r="C20" s="4">
        <v>1699</v>
      </c>
      <c r="D20" s="7">
        <v>2854</v>
      </c>
      <c r="E20" s="4">
        <v>12999</v>
      </c>
      <c r="F20" s="7">
        <v>58654</v>
      </c>
      <c r="G20" s="4">
        <v>6298</v>
      </c>
      <c r="H20" s="7">
        <v>6941</v>
      </c>
      <c r="I20" s="4">
        <v>4997</v>
      </c>
      <c r="J20" s="7">
        <v>13254</v>
      </c>
      <c r="K20" s="7">
        <v>46</v>
      </c>
      <c r="L20" s="7">
        <v>55</v>
      </c>
      <c r="M20" s="4">
        <v>0</v>
      </c>
      <c r="N20" s="7">
        <v>0</v>
      </c>
      <c r="O20" s="22">
        <f t="shared" si="3"/>
        <v>26039</v>
      </c>
      <c r="P20" s="23">
        <f t="shared" si="1"/>
        <v>81758</v>
      </c>
      <c r="Q20" s="4">
        <v>14883</v>
      </c>
      <c r="R20" s="7">
        <v>31301</v>
      </c>
      <c r="S20" s="22">
        <f t="shared" si="2"/>
        <v>40922</v>
      </c>
      <c r="T20" s="23">
        <f t="shared" si="2"/>
        <v>113059</v>
      </c>
      <c r="U20" s="8">
        <f t="shared" si="0"/>
        <v>0.72314455284409029</v>
      </c>
    </row>
    <row r="21" spans="1:21" s="15" customFormat="1" ht="20.25" x14ac:dyDescent="0.3">
      <c r="A21" s="6">
        <v>16</v>
      </c>
      <c r="B21" s="6" t="s">
        <v>28</v>
      </c>
      <c r="C21" s="6">
        <v>17700</v>
      </c>
      <c r="D21" s="12">
        <v>18859</v>
      </c>
      <c r="E21" s="6">
        <v>57013</v>
      </c>
      <c r="F21" s="12">
        <v>52970</v>
      </c>
      <c r="G21" s="6">
        <v>676</v>
      </c>
      <c r="H21" s="13">
        <v>1055</v>
      </c>
      <c r="I21" s="6">
        <v>755</v>
      </c>
      <c r="J21" s="12">
        <v>1099</v>
      </c>
      <c r="K21" s="12">
        <v>0</v>
      </c>
      <c r="L21" s="12">
        <v>0</v>
      </c>
      <c r="M21" s="6">
        <v>847</v>
      </c>
      <c r="N21" s="12">
        <v>823</v>
      </c>
      <c r="O21" s="22">
        <f t="shared" si="3"/>
        <v>76991</v>
      </c>
      <c r="P21" s="23">
        <f t="shared" si="1"/>
        <v>74806</v>
      </c>
      <c r="Q21" s="6">
        <v>211693</v>
      </c>
      <c r="R21" s="12">
        <v>442166</v>
      </c>
      <c r="S21" s="22">
        <f t="shared" si="2"/>
        <v>288684</v>
      </c>
      <c r="T21" s="23">
        <f t="shared" si="2"/>
        <v>516972</v>
      </c>
      <c r="U21" s="14">
        <f t="shared" si="0"/>
        <v>0.14470029324605588</v>
      </c>
    </row>
    <row r="22" spans="1:21" ht="20.25" x14ac:dyDescent="0.3">
      <c r="A22" s="6">
        <v>17</v>
      </c>
      <c r="B22" s="4" t="s">
        <v>29</v>
      </c>
      <c r="C22" s="4">
        <v>31208</v>
      </c>
      <c r="D22" s="7">
        <v>42874</v>
      </c>
      <c r="E22" s="4">
        <v>66366</v>
      </c>
      <c r="F22" s="7">
        <v>203780</v>
      </c>
      <c r="G22" s="4">
        <v>30</v>
      </c>
      <c r="H22" s="7">
        <v>33</v>
      </c>
      <c r="I22" s="4">
        <v>7701</v>
      </c>
      <c r="J22" s="7">
        <v>12836</v>
      </c>
      <c r="K22" s="7">
        <v>0</v>
      </c>
      <c r="L22" s="7">
        <v>0</v>
      </c>
      <c r="M22" s="4">
        <v>112</v>
      </c>
      <c r="N22" s="7">
        <v>245</v>
      </c>
      <c r="O22" s="22">
        <f t="shared" si="3"/>
        <v>105417</v>
      </c>
      <c r="P22" s="23">
        <f t="shared" si="1"/>
        <v>259768</v>
      </c>
      <c r="Q22" s="4">
        <v>418586</v>
      </c>
      <c r="R22" s="7">
        <v>1455336</v>
      </c>
      <c r="S22" s="22">
        <f t="shared" si="2"/>
        <v>524003</v>
      </c>
      <c r="T22" s="23">
        <f t="shared" si="2"/>
        <v>1715104</v>
      </c>
      <c r="U22" s="8">
        <f t="shared" si="0"/>
        <v>0.15145903688639289</v>
      </c>
    </row>
    <row r="23" spans="1:21" s="15" customFormat="1" ht="20.25" x14ac:dyDescent="0.3">
      <c r="A23" s="6">
        <v>18</v>
      </c>
      <c r="B23" s="6" t="s">
        <v>30</v>
      </c>
      <c r="C23" s="6">
        <v>129205</v>
      </c>
      <c r="D23" s="12">
        <v>359300</v>
      </c>
      <c r="E23" s="6">
        <v>98830</v>
      </c>
      <c r="F23" s="12">
        <v>335348</v>
      </c>
      <c r="G23" s="6">
        <v>0</v>
      </c>
      <c r="H23" s="12">
        <v>0</v>
      </c>
      <c r="I23" s="6">
        <v>18</v>
      </c>
      <c r="J23" s="12">
        <v>26</v>
      </c>
      <c r="K23" s="12">
        <v>0</v>
      </c>
      <c r="L23" s="12">
        <v>0</v>
      </c>
      <c r="M23" s="6">
        <v>0</v>
      </c>
      <c r="N23" s="13">
        <v>0</v>
      </c>
      <c r="O23" s="22">
        <f t="shared" si="3"/>
        <v>228053</v>
      </c>
      <c r="P23" s="23">
        <f t="shared" si="1"/>
        <v>694674</v>
      </c>
      <c r="Q23" s="6">
        <v>323841</v>
      </c>
      <c r="R23" s="12">
        <v>776749</v>
      </c>
      <c r="S23" s="22">
        <f t="shared" si="2"/>
        <v>551894</v>
      </c>
      <c r="T23" s="23">
        <f t="shared" si="2"/>
        <v>1471423</v>
      </c>
      <c r="U23" s="14">
        <f t="shared" si="0"/>
        <v>0.47211033129154567</v>
      </c>
    </row>
    <row r="24" spans="1:21" s="15" customFormat="1" ht="20.25" x14ac:dyDescent="0.3">
      <c r="A24" s="6">
        <v>19</v>
      </c>
      <c r="B24" s="6" t="s">
        <v>31</v>
      </c>
      <c r="C24" s="6">
        <v>0</v>
      </c>
      <c r="D24" s="12">
        <v>0</v>
      </c>
      <c r="E24" s="6">
        <v>291</v>
      </c>
      <c r="F24" s="12">
        <v>1345</v>
      </c>
      <c r="G24" s="6">
        <v>0</v>
      </c>
      <c r="H24" s="12">
        <v>0</v>
      </c>
      <c r="I24" s="6">
        <v>0</v>
      </c>
      <c r="J24" s="12">
        <v>0</v>
      </c>
      <c r="K24" s="12">
        <v>0</v>
      </c>
      <c r="L24" s="12">
        <v>0</v>
      </c>
      <c r="M24" s="6">
        <v>0</v>
      </c>
      <c r="N24" s="13">
        <v>0</v>
      </c>
      <c r="O24" s="22">
        <f t="shared" si="3"/>
        <v>291</v>
      </c>
      <c r="P24" s="23">
        <f t="shared" si="1"/>
        <v>1345</v>
      </c>
      <c r="Q24" s="6">
        <v>0</v>
      </c>
      <c r="R24" s="12">
        <v>0</v>
      </c>
      <c r="S24" s="22">
        <f t="shared" si="2"/>
        <v>291</v>
      </c>
      <c r="T24" s="23">
        <f t="shared" si="2"/>
        <v>1345</v>
      </c>
      <c r="U24" s="14">
        <f t="shared" si="0"/>
        <v>1</v>
      </c>
    </row>
    <row r="25" spans="1:21" ht="20.25" x14ac:dyDescent="0.3">
      <c r="A25" s="6">
        <v>20</v>
      </c>
      <c r="B25" s="4" t="s">
        <v>32</v>
      </c>
      <c r="C25" s="4">
        <v>6812</v>
      </c>
      <c r="D25" s="7">
        <v>4291</v>
      </c>
      <c r="E25" s="4">
        <v>67534</v>
      </c>
      <c r="F25" s="7">
        <v>104484</v>
      </c>
      <c r="G25" s="4">
        <v>3538</v>
      </c>
      <c r="H25" s="7">
        <v>4795</v>
      </c>
      <c r="I25" s="4">
        <v>15398</v>
      </c>
      <c r="J25" s="7">
        <v>32740</v>
      </c>
      <c r="K25" s="7">
        <v>196</v>
      </c>
      <c r="L25" s="7">
        <v>715</v>
      </c>
      <c r="M25" s="4">
        <v>12812</v>
      </c>
      <c r="N25" s="7">
        <v>30295</v>
      </c>
      <c r="O25" s="22">
        <f t="shared" si="3"/>
        <v>106290</v>
      </c>
      <c r="P25" s="23">
        <v>177340</v>
      </c>
      <c r="Q25" s="4">
        <v>926085</v>
      </c>
      <c r="R25" s="7">
        <v>2246037</v>
      </c>
      <c r="S25" s="22">
        <f t="shared" si="2"/>
        <v>1032375</v>
      </c>
      <c r="T25" s="23">
        <v>2423377</v>
      </c>
      <c r="U25" s="8">
        <v>7.3099999999999998E-2</v>
      </c>
    </row>
    <row r="26" spans="1:21" ht="20.25" x14ac:dyDescent="0.3">
      <c r="A26" s="6">
        <v>21</v>
      </c>
      <c r="B26" s="4" t="s">
        <v>33</v>
      </c>
      <c r="C26" s="4">
        <v>6148</v>
      </c>
      <c r="D26" s="7">
        <v>56692</v>
      </c>
      <c r="E26" s="4">
        <v>73656</v>
      </c>
      <c r="F26" s="7">
        <v>265870</v>
      </c>
      <c r="G26" s="4">
        <v>82124</v>
      </c>
      <c r="H26" s="7">
        <v>183011</v>
      </c>
      <c r="I26" s="4">
        <v>1678</v>
      </c>
      <c r="J26" s="7">
        <v>16326</v>
      </c>
      <c r="K26" s="7">
        <v>107</v>
      </c>
      <c r="L26" s="7">
        <v>2079</v>
      </c>
      <c r="M26" s="4">
        <v>1352</v>
      </c>
      <c r="N26" s="7">
        <v>58014</v>
      </c>
      <c r="O26" s="22">
        <f t="shared" si="3"/>
        <v>165065</v>
      </c>
      <c r="P26" s="23">
        <f t="shared" si="1"/>
        <v>581992</v>
      </c>
      <c r="Q26" s="4">
        <v>1187281</v>
      </c>
      <c r="R26" s="7">
        <v>3822754</v>
      </c>
      <c r="S26" s="22">
        <f t="shared" si="2"/>
        <v>1352346</v>
      </c>
      <c r="T26" s="23">
        <f t="shared" si="2"/>
        <v>4404746</v>
      </c>
      <c r="U26" s="8">
        <f t="shared" si="0"/>
        <v>0.13212839060413473</v>
      </c>
    </row>
    <row r="27" spans="1:21" ht="20.25" x14ac:dyDescent="0.3">
      <c r="A27" s="6">
        <v>22</v>
      </c>
      <c r="B27" s="4" t="s">
        <v>34</v>
      </c>
      <c r="C27" s="4">
        <v>7816</v>
      </c>
      <c r="D27" s="7">
        <v>16253</v>
      </c>
      <c r="E27" s="4">
        <v>818</v>
      </c>
      <c r="F27" s="7">
        <v>1599</v>
      </c>
      <c r="G27" s="4">
        <v>0</v>
      </c>
      <c r="H27" s="7">
        <v>0</v>
      </c>
      <c r="I27" s="4">
        <v>0</v>
      </c>
      <c r="J27" s="7">
        <v>0</v>
      </c>
      <c r="K27" s="7">
        <v>0</v>
      </c>
      <c r="L27" s="7">
        <v>0</v>
      </c>
      <c r="M27" s="4">
        <v>51</v>
      </c>
      <c r="N27" s="7">
        <v>806</v>
      </c>
      <c r="O27" s="22">
        <f t="shared" si="3"/>
        <v>8685</v>
      </c>
      <c r="P27" s="23">
        <f t="shared" si="1"/>
        <v>18658</v>
      </c>
      <c r="Q27" s="4">
        <v>5675</v>
      </c>
      <c r="R27" s="7">
        <v>8946</v>
      </c>
      <c r="S27" s="22">
        <f t="shared" si="2"/>
        <v>14360</v>
      </c>
      <c r="T27" s="23">
        <f t="shared" si="2"/>
        <v>27604</v>
      </c>
      <c r="U27" s="8">
        <f t="shared" si="0"/>
        <v>0.67591653383567596</v>
      </c>
    </row>
    <row r="28" spans="1:21" ht="20.25" x14ac:dyDescent="0.3">
      <c r="A28" s="6">
        <v>23</v>
      </c>
      <c r="B28" s="4" t="s">
        <v>35</v>
      </c>
      <c r="C28" s="4">
        <v>71135</v>
      </c>
      <c r="D28" s="7">
        <v>83524</v>
      </c>
      <c r="E28" s="4">
        <v>688</v>
      </c>
      <c r="F28" s="7">
        <v>1242</v>
      </c>
      <c r="G28" s="4">
        <v>0</v>
      </c>
      <c r="H28" s="7">
        <v>0</v>
      </c>
      <c r="I28" s="4">
        <v>148</v>
      </c>
      <c r="J28" s="7">
        <v>108</v>
      </c>
      <c r="K28" s="7">
        <v>0</v>
      </c>
      <c r="L28" s="7">
        <v>0</v>
      </c>
      <c r="M28" s="4">
        <v>59</v>
      </c>
      <c r="N28" s="7">
        <v>691</v>
      </c>
      <c r="O28" s="22">
        <f t="shared" si="3"/>
        <v>72030</v>
      </c>
      <c r="P28" s="23">
        <f t="shared" si="1"/>
        <v>85565</v>
      </c>
      <c r="Q28" s="4">
        <v>807</v>
      </c>
      <c r="R28" s="7">
        <v>356</v>
      </c>
      <c r="S28" s="22">
        <f t="shared" si="2"/>
        <v>72837</v>
      </c>
      <c r="T28" s="23">
        <f t="shared" si="2"/>
        <v>85921</v>
      </c>
      <c r="U28" s="8">
        <f t="shared" si="0"/>
        <v>0.99585665902398712</v>
      </c>
    </row>
    <row r="29" spans="1:21" ht="20.25" x14ac:dyDescent="0.3">
      <c r="A29" s="6">
        <v>24</v>
      </c>
      <c r="B29" s="4" t="s">
        <v>36</v>
      </c>
      <c r="C29" s="4">
        <v>21351</v>
      </c>
      <c r="D29" s="7">
        <v>52548</v>
      </c>
      <c r="E29" s="4">
        <v>78</v>
      </c>
      <c r="F29" s="7">
        <v>288</v>
      </c>
      <c r="G29" s="4">
        <v>0</v>
      </c>
      <c r="H29" s="7">
        <v>0</v>
      </c>
      <c r="I29" s="4">
        <v>0</v>
      </c>
      <c r="J29" s="7">
        <v>0</v>
      </c>
      <c r="K29" s="7">
        <v>0</v>
      </c>
      <c r="L29" s="7">
        <v>0</v>
      </c>
      <c r="M29" s="4">
        <v>0</v>
      </c>
      <c r="N29" s="7">
        <v>0</v>
      </c>
      <c r="O29" s="22">
        <f t="shared" si="3"/>
        <v>21429</v>
      </c>
      <c r="P29" s="23">
        <f t="shared" si="1"/>
        <v>52836</v>
      </c>
      <c r="Q29" s="4">
        <v>0</v>
      </c>
      <c r="R29" s="7">
        <v>0</v>
      </c>
      <c r="S29" s="22">
        <f t="shared" si="2"/>
        <v>21429</v>
      </c>
      <c r="T29" s="23">
        <f t="shared" si="2"/>
        <v>52836</v>
      </c>
      <c r="U29" s="8">
        <f t="shared" si="0"/>
        <v>1</v>
      </c>
    </row>
    <row r="30" spans="1:21" ht="20.25" x14ac:dyDescent="0.3">
      <c r="A30" s="6">
        <v>25</v>
      </c>
      <c r="B30" s="4" t="s">
        <v>37</v>
      </c>
      <c r="C30" s="4">
        <v>41568</v>
      </c>
      <c r="D30" s="7">
        <v>40550</v>
      </c>
      <c r="E30" s="4">
        <v>188</v>
      </c>
      <c r="F30" s="7">
        <v>91</v>
      </c>
      <c r="G30" s="4">
        <v>0</v>
      </c>
      <c r="H30" s="7">
        <v>0</v>
      </c>
      <c r="I30" s="4">
        <v>14</v>
      </c>
      <c r="J30" s="7">
        <v>33</v>
      </c>
      <c r="K30" s="7">
        <v>0</v>
      </c>
      <c r="L30" s="7">
        <v>0</v>
      </c>
      <c r="M30" s="7">
        <v>5</v>
      </c>
      <c r="N30" s="7">
        <v>14</v>
      </c>
      <c r="O30" s="22">
        <f t="shared" si="3"/>
        <v>41775</v>
      </c>
      <c r="P30" s="23">
        <v>40688</v>
      </c>
      <c r="Q30" s="10">
        <v>264</v>
      </c>
      <c r="R30" s="7">
        <v>128</v>
      </c>
      <c r="S30" s="22">
        <f t="shared" si="2"/>
        <v>42039</v>
      </c>
      <c r="T30" s="23">
        <f t="shared" si="2"/>
        <v>40816</v>
      </c>
      <c r="U30" s="8">
        <f t="shared" si="0"/>
        <v>0.99686397491179934</v>
      </c>
    </row>
    <row r="31" spans="1:21" s="15" customFormat="1" ht="20.25" x14ac:dyDescent="0.3">
      <c r="A31" s="6">
        <v>26</v>
      </c>
      <c r="B31" s="6" t="s">
        <v>38</v>
      </c>
      <c r="C31" s="6">
        <v>66961</v>
      </c>
      <c r="D31" s="12">
        <v>53220</v>
      </c>
      <c r="E31" s="6">
        <v>96135</v>
      </c>
      <c r="F31" s="12">
        <v>77125</v>
      </c>
      <c r="G31" s="6">
        <v>777</v>
      </c>
      <c r="H31" s="12">
        <v>396</v>
      </c>
      <c r="I31" s="6">
        <v>7127</v>
      </c>
      <c r="J31" s="12">
        <v>3392</v>
      </c>
      <c r="K31" s="12">
        <v>0</v>
      </c>
      <c r="L31" s="12">
        <v>0</v>
      </c>
      <c r="M31" s="6">
        <v>162</v>
      </c>
      <c r="N31" s="12">
        <v>826</v>
      </c>
      <c r="O31" s="22">
        <f>C31+E31+G31+I31+M31</f>
        <v>171162</v>
      </c>
      <c r="P31" s="23">
        <f t="shared" si="1"/>
        <v>134959</v>
      </c>
      <c r="Q31" s="16">
        <v>474798</v>
      </c>
      <c r="R31" s="12">
        <v>749439</v>
      </c>
      <c r="S31" s="22">
        <f t="shared" si="2"/>
        <v>645960</v>
      </c>
      <c r="T31" s="23">
        <f t="shared" si="2"/>
        <v>884398</v>
      </c>
      <c r="U31" s="14">
        <f t="shared" si="0"/>
        <v>0.15259984757993572</v>
      </c>
    </row>
    <row r="32" spans="1:21" ht="20.25" x14ac:dyDescent="0.3">
      <c r="A32" s="6">
        <v>27</v>
      </c>
      <c r="B32" s="4" t="s">
        <v>58</v>
      </c>
      <c r="C32" s="27">
        <f>C59</f>
        <v>4461</v>
      </c>
      <c r="D32" s="27">
        <f t="shared" ref="D32:N32" si="5">D59</f>
        <v>11711</v>
      </c>
      <c r="E32" s="27">
        <f t="shared" si="5"/>
        <v>3323</v>
      </c>
      <c r="F32" s="27">
        <f t="shared" si="5"/>
        <v>9767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2">
        <f t="shared" si="3"/>
        <v>7784</v>
      </c>
      <c r="P32" s="23">
        <f t="shared" si="1"/>
        <v>21478</v>
      </c>
      <c r="Q32" s="28">
        <f>Q59</f>
        <v>35387</v>
      </c>
      <c r="R32" s="28">
        <f>R59</f>
        <v>79386</v>
      </c>
      <c r="S32" s="22">
        <f t="shared" si="2"/>
        <v>43171</v>
      </c>
      <c r="T32" s="23">
        <f t="shared" si="2"/>
        <v>100864</v>
      </c>
      <c r="U32" s="8">
        <f t="shared" si="0"/>
        <v>0.21294019670050762</v>
      </c>
    </row>
    <row r="33" spans="1:21" ht="20.25" x14ac:dyDescent="0.3">
      <c r="A33" s="6">
        <v>28</v>
      </c>
      <c r="B33" s="4" t="s">
        <v>39</v>
      </c>
      <c r="C33" s="4">
        <v>1921</v>
      </c>
      <c r="D33" s="7">
        <v>2287</v>
      </c>
      <c r="E33" s="4">
        <v>3901</v>
      </c>
      <c r="F33" s="7">
        <v>7124</v>
      </c>
      <c r="G33" s="4">
        <v>0</v>
      </c>
      <c r="H33" s="7">
        <v>0</v>
      </c>
      <c r="I33" s="4">
        <v>120271</v>
      </c>
      <c r="J33" s="7">
        <v>415104</v>
      </c>
      <c r="K33" s="7">
        <v>3304</v>
      </c>
      <c r="L33" s="7">
        <v>6814</v>
      </c>
      <c r="M33" s="4">
        <v>0</v>
      </c>
      <c r="N33" s="7">
        <v>0</v>
      </c>
      <c r="O33" s="22">
        <f t="shared" si="3"/>
        <v>129397</v>
      </c>
      <c r="P33" s="23">
        <f t="shared" si="1"/>
        <v>431329</v>
      </c>
      <c r="Q33" s="4">
        <v>35677</v>
      </c>
      <c r="R33" s="7">
        <v>304109</v>
      </c>
      <c r="S33" s="22">
        <f t="shared" si="2"/>
        <v>165074</v>
      </c>
      <c r="T33" s="23">
        <f t="shared" si="2"/>
        <v>735438</v>
      </c>
      <c r="U33" s="8">
        <f t="shared" si="0"/>
        <v>0.58649267511333381</v>
      </c>
    </row>
    <row r="34" spans="1:21" ht="20.25" x14ac:dyDescent="0.3">
      <c r="A34" s="6">
        <v>29</v>
      </c>
      <c r="B34" s="4" t="s">
        <v>40</v>
      </c>
      <c r="C34" s="4">
        <v>79</v>
      </c>
      <c r="D34" s="7">
        <v>152</v>
      </c>
      <c r="E34" s="4">
        <v>49878</v>
      </c>
      <c r="F34" s="7">
        <v>93887</v>
      </c>
      <c r="G34" s="4">
        <v>1</v>
      </c>
      <c r="H34" s="7">
        <v>5</v>
      </c>
      <c r="I34" s="4">
        <v>21879</v>
      </c>
      <c r="J34" s="7">
        <v>69118</v>
      </c>
      <c r="K34" s="7">
        <v>1</v>
      </c>
      <c r="L34" s="7">
        <v>1</v>
      </c>
      <c r="M34" s="4">
        <v>297</v>
      </c>
      <c r="N34" s="7">
        <v>1017</v>
      </c>
      <c r="O34" s="22">
        <f t="shared" si="3"/>
        <v>72135</v>
      </c>
      <c r="P34" s="23">
        <f t="shared" si="1"/>
        <v>164180</v>
      </c>
      <c r="Q34" s="4">
        <v>231078</v>
      </c>
      <c r="R34" s="7">
        <v>754584</v>
      </c>
      <c r="S34" s="22">
        <f t="shared" si="2"/>
        <v>303213</v>
      </c>
      <c r="T34" s="23">
        <f t="shared" si="2"/>
        <v>918764</v>
      </c>
      <c r="U34" s="8">
        <f t="shared" si="0"/>
        <v>0.17869659673213142</v>
      </c>
    </row>
    <row r="35" spans="1:21" ht="20.25" x14ac:dyDescent="0.3">
      <c r="A35" s="6">
        <v>30</v>
      </c>
      <c r="B35" s="4" t="s">
        <v>41</v>
      </c>
      <c r="C35" s="4">
        <v>881</v>
      </c>
      <c r="D35" s="7">
        <v>3566</v>
      </c>
      <c r="E35" s="4">
        <v>121</v>
      </c>
      <c r="F35" s="7">
        <v>743</v>
      </c>
      <c r="G35" s="4">
        <v>6491</v>
      </c>
      <c r="H35" s="7">
        <v>11836</v>
      </c>
      <c r="I35" s="4">
        <v>0</v>
      </c>
      <c r="J35" s="7">
        <v>0</v>
      </c>
      <c r="K35" s="7">
        <v>0</v>
      </c>
      <c r="L35" s="7">
        <v>0</v>
      </c>
      <c r="M35" s="4">
        <v>0</v>
      </c>
      <c r="N35" s="7">
        <v>0</v>
      </c>
      <c r="O35" s="22">
        <f t="shared" si="3"/>
        <v>7493</v>
      </c>
      <c r="P35" s="23">
        <f t="shared" si="1"/>
        <v>16145</v>
      </c>
      <c r="Q35" s="4">
        <v>2483</v>
      </c>
      <c r="R35" s="7">
        <v>15222</v>
      </c>
      <c r="S35" s="22">
        <f t="shared" si="2"/>
        <v>9976</v>
      </c>
      <c r="T35" s="23">
        <f t="shared" si="2"/>
        <v>31367</v>
      </c>
      <c r="U35" s="8">
        <f t="shared" si="0"/>
        <v>0.51471291484681359</v>
      </c>
    </row>
    <row r="36" spans="1:21" ht="20.25" x14ac:dyDescent="0.3">
      <c r="A36" s="6">
        <v>31</v>
      </c>
      <c r="B36" s="4" t="s">
        <v>42</v>
      </c>
      <c r="C36" s="4">
        <v>142063</v>
      </c>
      <c r="D36" s="7">
        <v>321881</v>
      </c>
      <c r="E36" s="4">
        <v>95989</v>
      </c>
      <c r="F36" s="7">
        <v>250352</v>
      </c>
      <c r="G36" s="4">
        <v>0</v>
      </c>
      <c r="H36" s="9">
        <v>0</v>
      </c>
      <c r="I36" s="4">
        <v>0</v>
      </c>
      <c r="J36" s="7">
        <v>0</v>
      </c>
      <c r="K36" s="7">
        <v>0</v>
      </c>
      <c r="L36" s="7">
        <v>0</v>
      </c>
      <c r="M36" s="4">
        <v>0</v>
      </c>
      <c r="N36" s="7">
        <v>0</v>
      </c>
      <c r="O36" s="22">
        <f t="shared" si="3"/>
        <v>238052</v>
      </c>
      <c r="P36" s="23">
        <f t="shared" si="1"/>
        <v>572233</v>
      </c>
      <c r="Q36" s="4">
        <v>1681730</v>
      </c>
      <c r="R36" s="7">
        <v>3004225</v>
      </c>
      <c r="S36" s="22">
        <f t="shared" si="2"/>
        <v>1919782</v>
      </c>
      <c r="T36" s="23">
        <f t="shared" si="2"/>
        <v>3576458</v>
      </c>
      <c r="U36" s="8">
        <f t="shared" si="0"/>
        <v>0.15999992171025076</v>
      </c>
    </row>
    <row r="37" spans="1:21" ht="20.25" x14ac:dyDescent="0.3">
      <c r="A37" s="6">
        <v>32</v>
      </c>
      <c r="B37" s="4" t="s">
        <v>54</v>
      </c>
      <c r="C37" s="4">
        <v>93971</v>
      </c>
      <c r="D37" s="7">
        <v>136153</v>
      </c>
      <c r="E37" s="4">
        <v>229781</v>
      </c>
      <c r="F37" s="7">
        <v>248586</v>
      </c>
      <c r="G37" s="4">
        <v>770</v>
      </c>
      <c r="H37" s="9">
        <v>350</v>
      </c>
      <c r="I37" s="4">
        <v>3452</v>
      </c>
      <c r="J37" s="7">
        <v>3446</v>
      </c>
      <c r="K37" s="7">
        <v>0</v>
      </c>
      <c r="L37" s="7">
        <v>0</v>
      </c>
      <c r="M37" s="4">
        <v>47</v>
      </c>
      <c r="N37" s="7">
        <v>174</v>
      </c>
      <c r="O37" s="22">
        <f t="shared" si="3"/>
        <v>328021</v>
      </c>
      <c r="P37" s="23">
        <f t="shared" si="1"/>
        <v>388709</v>
      </c>
      <c r="Q37" s="4">
        <v>1607251</v>
      </c>
      <c r="R37" s="7">
        <v>845801</v>
      </c>
      <c r="S37" s="22">
        <f t="shared" ref="S37" si="6">SUM(O37,Q37)</f>
        <v>1935272</v>
      </c>
      <c r="T37" s="23">
        <f t="shared" ref="T37" si="7">SUM(P37,R37)</f>
        <v>1234510</v>
      </c>
      <c r="U37" s="8">
        <f t="shared" si="0"/>
        <v>0.31486905735879012</v>
      </c>
    </row>
    <row r="38" spans="1:21" ht="20.25" x14ac:dyDescent="0.3">
      <c r="A38" s="6">
        <v>33</v>
      </c>
      <c r="B38" s="4" t="s">
        <v>43</v>
      </c>
      <c r="C38" s="4">
        <v>2931</v>
      </c>
      <c r="D38" s="7">
        <v>3955</v>
      </c>
      <c r="E38" s="4">
        <v>14663</v>
      </c>
      <c r="F38" s="7">
        <v>20952</v>
      </c>
      <c r="G38" s="4">
        <v>130</v>
      </c>
      <c r="H38" s="7">
        <v>86</v>
      </c>
      <c r="I38" s="4">
        <v>4</v>
      </c>
      <c r="J38" s="7">
        <v>7</v>
      </c>
      <c r="K38" s="7">
        <v>0</v>
      </c>
      <c r="L38" s="7">
        <v>0</v>
      </c>
      <c r="M38" s="4">
        <v>0</v>
      </c>
      <c r="N38" s="7">
        <v>0</v>
      </c>
      <c r="O38" s="22">
        <f t="shared" si="3"/>
        <v>17728</v>
      </c>
      <c r="P38" s="23">
        <f t="shared" si="1"/>
        <v>25000</v>
      </c>
      <c r="Q38" s="4">
        <v>40011</v>
      </c>
      <c r="R38" s="7">
        <v>50422</v>
      </c>
      <c r="S38" s="22">
        <f t="shared" si="2"/>
        <v>57739</v>
      </c>
      <c r="T38" s="23">
        <f t="shared" si="2"/>
        <v>75422</v>
      </c>
      <c r="U38" s="8">
        <f t="shared" si="0"/>
        <v>0.33146827185701783</v>
      </c>
    </row>
    <row r="39" spans="1:21" ht="20.25" x14ac:dyDescent="0.3">
      <c r="A39" s="6">
        <v>34</v>
      </c>
      <c r="B39" s="4" t="s">
        <v>44</v>
      </c>
      <c r="C39" s="27">
        <f>C49</f>
        <v>5116</v>
      </c>
      <c r="D39" s="27">
        <f t="shared" ref="D39:N39" si="8">D49</f>
        <v>7829</v>
      </c>
      <c r="E39" s="27">
        <f t="shared" si="8"/>
        <v>137277</v>
      </c>
      <c r="F39" s="27">
        <f t="shared" si="8"/>
        <v>348435</v>
      </c>
      <c r="G39" s="27">
        <f t="shared" si="8"/>
        <v>1512</v>
      </c>
      <c r="H39" s="27">
        <f t="shared" si="8"/>
        <v>3401</v>
      </c>
      <c r="I39" s="27">
        <f t="shared" si="8"/>
        <v>46831</v>
      </c>
      <c r="J39" s="27">
        <f t="shared" si="8"/>
        <v>58776</v>
      </c>
      <c r="K39" s="27">
        <f t="shared" si="8"/>
        <v>4</v>
      </c>
      <c r="L39" s="27">
        <f t="shared" si="8"/>
        <v>10</v>
      </c>
      <c r="M39" s="27">
        <f t="shared" si="8"/>
        <v>1348</v>
      </c>
      <c r="N39" s="27">
        <f t="shared" si="8"/>
        <v>965</v>
      </c>
      <c r="O39" s="22">
        <f t="shared" si="3"/>
        <v>192088</v>
      </c>
      <c r="P39" s="23">
        <f t="shared" si="1"/>
        <v>419416</v>
      </c>
      <c r="Q39" s="27">
        <f>Q49</f>
        <v>1033427</v>
      </c>
      <c r="R39" s="27">
        <f>R49</f>
        <v>1870739</v>
      </c>
      <c r="S39" s="22">
        <f t="shared" si="2"/>
        <v>1225515</v>
      </c>
      <c r="T39" s="23">
        <f t="shared" si="2"/>
        <v>2290155</v>
      </c>
      <c r="U39" s="8">
        <f t="shared" si="0"/>
        <v>0.18313869585246415</v>
      </c>
    </row>
    <row r="40" spans="1:21" ht="20.25" x14ac:dyDescent="0.3">
      <c r="A40" s="6">
        <v>35</v>
      </c>
      <c r="B40" s="4" t="s">
        <v>45</v>
      </c>
      <c r="C40" s="4">
        <v>158</v>
      </c>
      <c r="D40" s="7">
        <v>76</v>
      </c>
      <c r="E40" s="4">
        <v>5731</v>
      </c>
      <c r="F40" s="7">
        <v>19130</v>
      </c>
      <c r="G40" s="4">
        <v>14</v>
      </c>
      <c r="H40" s="7">
        <v>2</v>
      </c>
      <c r="I40" s="4">
        <v>10109</v>
      </c>
      <c r="J40" s="7">
        <v>27439</v>
      </c>
      <c r="K40" s="7">
        <v>0</v>
      </c>
      <c r="L40" s="7">
        <v>0</v>
      </c>
      <c r="M40" s="4">
        <v>96</v>
      </c>
      <c r="N40" s="7">
        <v>25</v>
      </c>
      <c r="O40" s="22">
        <f t="shared" si="3"/>
        <v>16108</v>
      </c>
      <c r="P40" s="23">
        <f t="shared" si="1"/>
        <v>46672</v>
      </c>
      <c r="Q40" s="4">
        <v>139413</v>
      </c>
      <c r="R40" s="7">
        <v>342894</v>
      </c>
      <c r="S40" s="22">
        <f t="shared" si="2"/>
        <v>155521</v>
      </c>
      <c r="T40" s="23">
        <f t="shared" si="2"/>
        <v>389566</v>
      </c>
      <c r="U40" s="8">
        <f t="shared" si="0"/>
        <v>0.11980511646293568</v>
      </c>
    </row>
    <row r="41" spans="1:21" ht="20.25" x14ac:dyDescent="0.3">
      <c r="A41" s="6">
        <v>36</v>
      </c>
      <c r="B41" s="4" t="s">
        <v>46</v>
      </c>
      <c r="C41" s="4">
        <v>29792</v>
      </c>
      <c r="D41" s="7">
        <v>33951</v>
      </c>
      <c r="E41" s="4">
        <v>222951</v>
      </c>
      <c r="F41" s="7">
        <v>279070</v>
      </c>
      <c r="G41" s="4">
        <v>3345</v>
      </c>
      <c r="H41" s="7">
        <v>4457</v>
      </c>
      <c r="I41" s="4">
        <v>1139</v>
      </c>
      <c r="J41" s="7">
        <v>1247</v>
      </c>
      <c r="K41" s="7">
        <v>0</v>
      </c>
      <c r="L41" s="7">
        <v>0</v>
      </c>
      <c r="M41" s="4">
        <v>323</v>
      </c>
      <c r="N41" s="7">
        <v>1507</v>
      </c>
      <c r="O41" s="22">
        <f t="shared" si="3"/>
        <v>257550</v>
      </c>
      <c r="P41" s="23">
        <f t="shared" si="1"/>
        <v>320232</v>
      </c>
      <c r="Q41" s="4">
        <v>262015</v>
      </c>
      <c r="R41" s="7">
        <v>1143719</v>
      </c>
      <c r="S41" s="22">
        <f t="shared" si="2"/>
        <v>519565</v>
      </c>
      <c r="T41" s="23">
        <f t="shared" si="2"/>
        <v>1463951</v>
      </c>
      <c r="U41" s="8">
        <f t="shared" si="0"/>
        <v>0.21874502630210985</v>
      </c>
    </row>
    <row r="42" spans="1:21" ht="20.25" x14ac:dyDescent="0.3">
      <c r="A42" s="4"/>
      <c r="B42" s="3" t="s">
        <v>47</v>
      </c>
      <c r="C42" s="22">
        <f>SUM(C6:C41)</f>
        <v>843121</v>
      </c>
      <c r="D42" s="23">
        <f t="shared" ref="D42:T42" si="9">SUM(D6:D41)</f>
        <v>1591132</v>
      </c>
      <c r="E42" s="22">
        <f t="shared" si="9"/>
        <v>1893234</v>
      </c>
      <c r="F42" s="23">
        <f t="shared" si="9"/>
        <v>3238664</v>
      </c>
      <c r="G42" s="22">
        <f t="shared" si="9"/>
        <v>133777</v>
      </c>
      <c r="H42" s="23">
        <f t="shared" si="9"/>
        <v>251708</v>
      </c>
      <c r="I42" s="22">
        <f t="shared" si="9"/>
        <v>309270</v>
      </c>
      <c r="J42" s="23">
        <f t="shared" si="9"/>
        <v>815066</v>
      </c>
      <c r="K42" s="23">
        <f t="shared" si="9"/>
        <v>5017</v>
      </c>
      <c r="L42" s="23">
        <f t="shared" si="9"/>
        <v>12514</v>
      </c>
      <c r="M42" s="22">
        <f t="shared" si="9"/>
        <v>31846</v>
      </c>
      <c r="N42" s="23">
        <f t="shared" si="9"/>
        <v>185759</v>
      </c>
      <c r="O42" s="22">
        <f>SUM(O6:O41)</f>
        <v>3216265</v>
      </c>
      <c r="P42" s="23">
        <f t="shared" si="9"/>
        <v>6094863</v>
      </c>
      <c r="Q42" s="22">
        <f t="shared" si="9"/>
        <v>13221696</v>
      </c>
      <c r="R42" s="23">
        <f t="shared" si="9"/>
        <v>26087168</v>
      </c>
      <c r="S42" s="23">
        <f t="shared" si="9"/>
        <v>16437961</v>
      </c>
      <c r="T42" s="23">
        <f t="shared" si="9"/>
        <v>32182031</v>
      </c>
      <c r="U42" s="8">
        <f t="shared" si="0"/>
        <v>0.18938714588895897</v>
      </c>
    </row>
    <row r="43" spans="1:21" ht="20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 x14ac:dyDescent="0.3">
      <c r="A46" s="1"/>
      <c r="B46" s="2" t="s">
        <v>48</v>
      </c>
      <c r="M46" s="1"/>
      <c r="N46" s="1"/>
      <c r="O46" s="21"/>
      <c r="P46" s="21"/>
      <c r="Q46" s="18"/>
      <c r="R46" s="19"/>
      <c r="S46" s="21"/>
      <c r="T46" s="21"/>
      <c r="U46" s="1"/>
    </row>
    <row r="47" spans="1:21" s="17" customFormat="1" ht="20.25" x14ac:dyDescent="0.3">
      <c r="A47" s="1"/>
      <c r="B47" s="1" t="s">
        <v>22</v>
      </c>
      <c r="C47" s="4">
        <v>685</v>
      </c>
      <c r="D47" s="4">
        <v>987</v>
      </c>
      <c r="E47" s="4">
        <v>38131</v>
      </c>
      <c r="F47" s="4">
        <v>64182</v>
      </c>
      <c r="G47" s="4">
        <v>295</v>
      </c>
      <c r="H47" s="4">
        <v>1814</v>
      </c>
      <c r="I47" s="4">
        <v>3987</v>
      </c>
      <c r="J47" s="4">
        <v>6098</v>
      </c>
      <c r="K47" s="4">
        <v>4</v>
      </c>
      <c r="L47" s="4">
        <v>10</v>
      </c>
      <c r="M47" s="4">
        <v>1289</v>
      </c>
      <c r="N47" s="4">
        <v>685</v>
      </c>
      <c r="O47" s="22">
        <f t="shared" ref="O47:P48" si="10">SUM(C47+E47+G47+I47+K47+M47)</f>
        <v>44391</v>
      </c>
      <c r="P47" s="22">
        <f t="shared" si="10"/>
        <v>73776</v>
      </c>
      <c r="Q47" s="4">
        <v>360502</v>
      </c>
      <c r="R47" s="7">
        <v>754340</v>
      </c>
      <c r="S47" s="22">
        <f>SUM(O47,Q47)</f>
        <v>404893</v>
      </c>
      <c r="T47" s="22">
        <f>SUM(P47,R47)</f>
        <v>828116</v>
      </c>
      <c r="U47" s="1"/>
    </row>
    <row r="48" spans="1:21" s="17" customFormat="1" ht="20.25" x14ac:dyDescent="0.3">
      <c r="A48" s="1"/>
      <c r="B48" s="11" t="s">
        <v>49</v>
      </c>
      <c r="C48" s="29">
        <v>4431</v>
      </c>
      <c r="D48" s="29">
        <v>6842</v>
      </c>
      <c r="E48" s="29">
        <v>99146</v>
      </c>
      <c r="F48" s="29">
        <v>284253</v>
      </c>
      <c r="G48" s="29">
        <v>1217</v>
      </c>
      <c r="H48" s="29">
        <v>1587</v>
      </c>
      <c r="I48" s="29">
        <v>42844</v>
      </c>
      <c r="J48" s="29">
        <v>52678</v>
      </c>
      <c r="K48" s="29">
        <v>0</v>
      </c>
      <c r="L48" s="29">
        <v>0</v>
      </c>
      <c r="M48" s="29">
        <v>59</v>
      </c>
      <c r="N48" s="29">
        <v>280</v>
      </c>
      <c r="O48" s="25">
        <f t="shared" si="10"/>
        <v>147697</v>
      </c>
      <c r="P48" s="25">
        <f t="shared" si="10"/>
        <v>345640</v>
      </c>
      <c r="Q48" s="29">
        <v>672925</v>
      </c>
      <c r="R48" s="29">
        <v>1116399</v>
      </c>
      <c r="S48" s="24">
        <f>SUM(O48,Q48)</f>
        <v>820622</v>
      </c>
      <c r="T48" s="24">
        <f>SUM(P48,R48)</f>
        <v>1462039</v>
      </c>
      <c r="U48" s="1"/>
    </row>
    <row r="49" spans="1:21" ht="20.25" x14ac:dyDescent="0.3">
      <c r="A49" s="1"/>
      <c r="B49" s="2" t="s">
        <v>50</v>
      </c>
      <c r="C49" s="22">
        <f t="shared" ref="C49:L49" si="11">SUM(C47:C48)</f>
        <v>5116</v>
      </c>
      <c r="D49" s="23">
        <f t="shared" si="11"/>
        <v>7829</v>
      </c>
      <c r="E49" s="22">
        <f t="shared" si="11"/>
        <v>137277</v>
      </c>
      <c r="F49" s="22">
        <f t="shared" si="11"/>
        <v>348435</v>
      </c>
      <c r="G49" s="22">
        <f t="shared" si="11"/>
        <v>1512</v>
      </c>
      <c r="H49" s="22">
        <f t="shared" si="11"/>
        <v>3401</v>
      </c>
      <c r="I49" s="22">
        <f t="shared" si="11"/>
        <v>46831</v>
      </c>
      <c r="J49" s="22">
        <f t="shared" si="11"/>
        <v>58776</v>
      </c>
      <c r="K49" s="22">
        <f t="shared" si="11"/>
        <v>4</v>
      </c>
      <c r="L49" s="22">
        <f t="shared" si="11"/>
        <v>10</v>
      </c>
      <c r="M49" s="22">
        <f t="shared" ref="M49:T49" si="12">SUM(M47:M48)</f>
        <v>1348</v>
      </c>
      <c r="N49" s="22">
        <f t="shared" si="12"/>
        <v>965</v>
      </c>
      <c r="O49" s="25">
        <f t="shared" si="12"/>
        <v>192088</v>
      </c>
      <c r="P49" s="25">
        <f t="shared" si="12"/>
        <v>419416</v>
      </c>
      <c r="Q49" s="25">
        <f t="shared" si="12"/>
        <v>1033427</v>
      </c>
      <c r="R49" s="25">
        <f t="shared" si="12"/>
        <v>1870739</v>
      </c>
      <c r="S49" s="25">
        <f t="shared" si="12"/>
        <v>1225515</v>
      </c>
      <c r="T49" s="25">
        <f t="shared" si="12"/>
        <v>2290155</v>
      </c>
      <c r="U49" s="8">
        <f t="shared" ref="U49" si="13">P49/T49</f>
        <v>0.18313869585246415</v>
      </c>
    </row>
    <row r="50" spans="1:21" ht="20.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 x14ac:dyDescent="0.3">
      <c r="A51" s="1"/>
      <c r="B51" s="2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17" customFormat="1" ht="20.25" x14ac:dyDescent="0.3">
      <c r="A52" s="1"/>
      <c r="B52" s="1" t="s">
        <v>22</v>
      </c>
      <c r="C52" s="6">
        <v>988</v>
      </c>
      <c r="D52" s="6">
        <v>197</v>
      </c>
      <c r="E52" s="6">
        <v>11729</v>
      </c>
      <c r="F52" s="6">
        <v>12115</v>
      </c>
      <c r="G52" s="4">
        <v>0</v>
      </c>
      <c r="H52" s="7">
        <v>0</v>
      </c>
      <c r="I52" s="4">
        <v>2616</v>
      </c>
      <c r="J52" s="7">
        <v>5133</v>
      </c>
      <c r="K52" s="20">
        <v>0</v>
      </c>
      <c r="L52" s="20">
        <v>0</v>
      </c>
      <c r="M52" s="1">
        <v>1251</v>
      </c>
      <c r="N52" s="1">
        <v>3119</v>
      </c>
      <c r="O52" s="22">
        <f t="shared" ref="O52:P53" si="14">SUM(C52+E52+G52+I52+K52+M52)</f>
        <v>16584</v>
      </c>
      <c r="P52" s="22">
        <f t="shared" si="14"/>
        <v>20564</v>
      </c>
      <c r="Q52" s="4">
        <v>4759</v>
      </c>
      <c r="R52" s="7">
        <v>130848</v>
      </c>
      <c r="S52" s="26">
        <f>SUM(O52,Q52)</f>
        <v>21343</v>
      </c>
      <c r="T52" s="26">
        <f>SUM(P52,R52)</f>
        <v>151412</v>
      </c>
      <c r="U52" s="1"/>
    </row>
    <row r="53" spans="1:21" s="17" customFormat="1" ht="20.25" x14ac:dyDescent="0.3">
      <c r="A53" s="1"/>
      <c r="B53" s="11" t="s">
        <v>18</v>
      </c>
      <c r="C53" s="4">
        <v>1404</v>
      </c>
      <c r="D53" s="4">
        <v>6401</v>
      </c>
      <c r="E53" s="4">
        <v>14790</v>
      </c>
      <c r="F53" s="4">
        <v>64598</v>
      </c>
      <c r="G53" s="4">
        <v>0</v>
      </c>
      <c r="H53" s="4">
        <v>0</v>
      </c>
      <c r="I53" s="4">
        <v>37104</v>
      </c>
      <c r="J53" s="4">
        <v>99746</v>
      </c>
      <c r="K53" s="4">
        <v>1004</v>
      </c>
      <c r="L53" s="4">
        <v>1887</v>
      </c>
      <c r="M53" s="4">
        <v>0</v>
      </c>
      <c r="N53" s="4">
        <v>0</v>
      </c>
      <c r="O53" s="22">
        <v>54302</v>
      </c>
      <c r="P53" s="22">
        <f t="shared" si="14"/>
        <v>172632</v>
      </c>
      <c r="Q53" s="4">
        <v>87649</v>
      </c>
      <c r="R53" s="4">
        <v>450117</v>
      </c>
      <c r="S53" s="26">
        <f>SUM(O53,Q53)</f>
        <v>141951</v>
      </c>
      <c r="T53" s="26">
        <f>SUM(P53,R53)</f>
        <v>622749</v>
      </c>
      <c r="U53" s="1"/>
    </row>
    <row r="54" spans="1:21" ht="20.25" x14ac:dyDescent="0.3">
      <c r="A54" s="1"/>
      <c r="B54" s="2" t="s">
        <v>50</v>
      </c>
      <c r="C54" s="22">
        <f t="shared" ref="C54:L54" si="15">SUM(C52:C53)</f>
        <v>2392</v>
      </c>
      <c r="D54" s="22">
        <f t="shared" si="15"/>
        <v>6598</v>
      </c>
      <c r="E54" s="22">
        <f t="shared" si="15"/>
        <v>26519</v>
      </c>
      <c r="F54" s="22">
        <f t="shared" si="15"/>
        <v>76713</v>
      </c>
      <c r="G54" s="22">
        <f t="shared" si="15"/>
        <v>0</v>
      </c>
      <c r="H54" s="22">
        <f t="shared" si="15"/>
        <v>0</v>
      </c>
      <c r="I54" s="22">
        <f t="shared" si="15"/>
        <v>39720</v>
      </c>
      <c r="J54" s="22">
        <f t="shared" si="15"/>
        <v>104879</v>
      </c>
      <c r="K54" s="22">
        <f t="shared" si="15"/>
        <v>1004</v>
      </c>
      <c r="L54" s="22">
        <f t="shared" si="15"/>
        <v>1887</v>
      </c>
      <c r="M54" s="22">
        <f t="shared" ref="M54:T54" si="16">SUM(M52:M53)</f>
        <v>1251</v>
      </c>
      <c r="N54" s="22">
        <f t="shared" si="16"/>
        <v>3119</v>
      </c>
      <c r="O54" s="22">
        <f t="shared" si="16"/>
        <v>70886</v>
      </c>
      <c r="P54" s="22">
        <f t="shared" si="16"/>
        <v>193196</v>
      </c>
      <c r="Q54" s="22">
        <f t="shared" si="16"/>
        <v>92408</v>
      </c>
      <c r="R54" s="22">
        <f t="shared" si="16"/>
        <v>580965</v>
      </c>
      <c r="S54" s="22">
        <f t="shared" si="16"/>
        <v>163294</v>
      </c>
      <c r="T54" s="22">
        <f t="shared" si="16"/>
        <v>774161</v>
      </c>
      <c r="U54" s="8">
        <f t="shared" ref="U54" si="17">P54/T54</f>
        <v>0.24955532505512421</v>
      </c>
    </row>
    <row r="56" spans="1:21" ht="20.25" x14ac:dyDescent="0.3">
      <c r="B56" s="2" t="s">
        <v>59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 x14ac:dyDescent="0.3">
      <c r="B57" s="1" t="s">
        <v>51</v>
      </c>
      <c r="C57" s="4">
        <v>3670</v>
      </c>
      <c r="D57" s="4">
        <v>9246</v>
      </c>
      <c r="E57" s="4">
        <v>2447</v>
      </c>
      <c r="F57" s="4">
        <v>6473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22">
        <f t="shared" ref="O57:P58" si="18">SUM(C57+E57+G57+I57+K57+M57)</f>
        <v>6117</v>
      </c>
      <c r="P57" s="22">
        <f t="shared" si="18"/>
        <v>15719</v>
      </c>
      <c r="Q57" s="10">
        <v>34660</v>
      </c>
      <c r="R57" s="10">
        <v>76739</v>
      </c>
      <c r="S57" s="22">
        <f>SUM(O57,Q57)</f>
        <v>40777</v>
      </c>
      <c r="T57" s="22">
        <f>SUM(P57,R57)</f>
        <v>92458</v>
      </c>
      <c r="U57" s="1"/>
    </row>
    <row r="58" spans="1:21" ht="20.25" x14ac:dyDescent="0.3">
      <c r="B58" s="11" t="s">
        <v>30</v>
      </c>
      <c r="C58" s="4">
        <v>791</v>
      </c>
      <c r="D58" s="4">
        <v>2465</v>
      </c>
      <c r="E58" s="4">
        <v>876</v>
      </c>
      <c r="F58" s="4">
        <v>3294</v>
      </c>
      <c r="G58" s="4">
        <v>0</v>
      </c>
      <c r="H58" s="4">
        <v>0</v>
      </c>
      <c r="I58" s="4">
        <v>0</v>
      </c>
      <c r="J58" s="4">
        <v>0</v>
      </c>
      <c r="K58" s="19">
        <v>0</v>
      </c>
      <c r="L58" s="19">
        <v>0</v>
      </c>
      <c r="M58" s="1">
        <v>0</v>
      </c>
      <c r="N58" s="1">
        <v>0</v>
      </c>
      <c r="O58" s="22">
        <f t="shared" si="18"/>
        <v>1667</v>
      </c>
      <c r="P58" s="22">
        <f t="shared" si="18"/>
        <v>5759</v>
      </c>
      <c r="Q58" s="4">
        <v>727</v>
      </c>
      <c r="R58" s="7">
        <v>2647</v>
      </c>
      <c r="S58" s="22">
        <f>SUM(O58,Q58)</f>
        <v>2394</v>
      </c>
      <c r="T58" s="22">
        <f>SUM(P58,R58)</f>
        <v>8406</v>
      </c>
      <c r="U58" s="1"/>
    </row>
    <row r="59" spans="1:21" ht="20.25" x14ac:dyDescent="0.3">
      <c r="B59" s="2" t="s">
        <v>50</v>
      </c>
      <c r="C59" s="22">
        <f t="shared" ref="C59:J59" si="19">SUM(C57:C58)</f>
        <v>4461</v>
      </c>
      <c r="D59" s="22">
        <f t="shared" si="19"/>
        <v>11711</v>
      </c>
      <c r="E59" s="22">
        <f t="shared" si="19"/>
        <v>3323</v>
      </c>
      <c r="F59" s="22">
        <f t="shared" si="19"/>
        <v>9767</v>
      </c>
      <c r="G59" s="22">
        <f t="shared" si="19"/>
        <v>0</v>
      </c>
      <c r="H59" s="22">
        <f t="shared" si="19"/>
        <v>0</v>
      </c>
      <c r="I59" s="22">
        <f t="shared" si="19"/>
        <v>0</v>
      </c>
      <c r="J59" s="22">
        <f t="shared" si="19"/>
        <v>0</v>
      </c>
      <c r="K59" s="22">
        <v>0</v>
      </c>
      <c r="L59" s="22">
        <v>0</v>
      </c>
      <c r="M59" s="22">
        <f t="shared" ref="M59:T59" si="20">SUM(M57:M58)</f>
        <v>0</v>
      </c>
      <c r="N59" s="22">
        <f t="shared" si="20"/>
        <v>0</v>
      </c>
      <c r="O59" s="22">
        <f t="shared" si="20"/>
        <v>7784</v>
      </c>
      <c r="P59" s="22">
        <f t="shared" si="20"/>
        <v>21478</v>
      </c>
      <c r="Q59" s="22">
        <f t="shared" si="20"/>
        <v>35387</v>
      </c>
      <c r="R59" s="22">
        <f t="shared" si="20"/>
        <v>79386</v>
      </c>
      <c r="S59" s="22">
        <f t="shared" si="20"/>
        <v>43171</v>
      </c>
      <c r="T59" s="22">
        <f t="shared" si="20"/>
        <v>100864</v>
      </c>
      <c r="U59" s="8">
        <f t="shared" ref="U59" si="21">P59/T59</f>
        <v>0.21294019670050762</v>
      </c>
    </row>
  </sheetData>
  <mergeCells count="13">
    <mergeCell ref="A1:T1"/>
    <mergeCell ref="A2:T2"/>
    <mergeCell ref="C4:D4"/>
    <mergeCell ref="E4:F4"/>
    <mergeCell ref="G4:H4"/>
    <mergeCell ref="I4:J4"/>
    <mergeCell ref="K4:L4"/>
    <mergeCell ref="O4:P4"/>
    <mergeCell ref="Q4:R4"/>
    <mergeCell ref="S4:T4"/>
    <mergeCell ref="C3:R3"/>
    <mergeCell ref="M4:N4"/>
    <mergeCell ref="S3:T3"/>
  </mergeCells>
  <pageMargins left="0.31496062992125984" right="0.11811023622047245" top="0.35433070866141736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State-wise MCL</vt:lpstr>
      <vt:lpstr>'State-wise MCL'!Print_Area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2016-03-21T09:50:17Z</dcterms:modified>
</cp:coreProperties>
</file>